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1190" activeTab="0"/>
  </bookViews>
  <sheets>
    <sheet name="2012" sheetId="1" r:id="rId1"/>
  </sheets>
  <definedNames>
    <definedName name="_xlnm.Print_Titles" localSheetId="0">'2012'!$9:$9</definedName>
    <definedName name="_xlnm.Print_Area" localSheetId="0">'2012'!$A$1:$I$115</definedName>
  </definedNames>
  <calcPr fullCalcOnLoad="1"/>
</workbook>
</file>

<file path=xl/sharedStrings.xml><?xml version="1.0" encoding="utf-8"?>
<sst xmlns="http://schemas.openxmlformats.org/spreadsheetml/2006/main" count="130" uniqueCount="123">
  <si>
    <t>№ п/п</t>
  </si>
  <si>
    <t>Наименование мероприятий</t>
  </si>
  <si>
    <t>в том числе</t>
  </si>
  <si>
    <t>Площадь ремонта, кв.м.</t>
  </si>
  <si>
    <t>субсидии из федерального бюджета</t>
  </si>
  <si>
    <t>субсидии из областного бюджета</t>
  </si>
  <si>
    <t>бюджет города, всего</t>
  </si>
  <si>
    <t>Ремонт асфальтобетонного покрытия дворовых территорий, всего</t>
  </si>
  <si>
    <t>в том числе пообъектно:</t>
  </si>
  <si>
    <t>I.</t>
  </si>
  <si>
    <t>ул. Петровская, 10</t>
  </si>
  <si>
    <t>ул. Ижорского батальона, 8</t>
  </si>
  <si>
    <t>Ремонт асфальтобетонного покрытия проездов к дворовым территориям, всего</t>
  </si>
  <si>
    <t>II.</t>
  </si>
  <si>
    <t>Комплексное благоустройство дворовых территорий и проездов к ним, всего</t>
  </si>
  <si>
    <t>III.</t>
  </si>
  <si>
    <t>IV.</t>
  </si>
  <si>
    <t>Разработка проектно-сметной документации на благоустройство дворовых территорий</t>
  </si>
  <si>
    <t>Устройство детских игровых площадок, всего</t>
  </si>
  <si>
    <t>V.</t>
  </si>
  <si>
    <t>Всего:</t>
  </si>
  <si>
    <t>ул. Н. Васильева, 83а</t>
  </si>
  <si>
    <t>ул. Новгородская, 28</t>
  </si>
  <si>
    <t>ДОС 64</t>
  </si>
  <si>
    <t>ДОС 72</t>
  </si>
  <si>
    <t>ДОС 136</t>
  </si>
  <si>
    <t>ул. Лепешинского, 14</t>
  </si>
  <si>
    <t>пер. О. Зобова, 11а</t>
  </si>
  <si>
    <t>ул. Красноармейская, 12</t>
  </si>
  <si>
    <t>ул. Юбилейная, 57</t>
  </si>
  <si>
    <t>ул. Юбилейная, 57а</t>
  </si>
  <si>
    <t>Рижский пр., 56а</t>
  </si>
  <si>
    <t>ул. Генерала Маргелова, 17</t>
  </si>
  <si>
    <t>ул. Рокоссовского, 9а</t>
  </si>
  <si>
    <t>ул. Западная, 2</t>
  </si>
  <si>
    <t>ул. Печорская, 7</t>
  </si>
  <si>
    <t>ул. Коммунальная, 40</t>
  </si>
  <si>
    <t>ул. Новоселов, 21</t>
  </si>
  <si>
    <t>ул. Л. Поземского 61, 61А;  ул. А. Невского 1, 3</t>
  </si>
  <si>
    <t>пр. Энтузиастов 3, 5, 7; ул. Звёздная, 6</t>
  </si>
  <si>
    <t>ул. Юбилейная 59, 69</t>
  </si>
  <si>
    <t>-</t>
  </si>
  <si>
    <t>ул. Бастионная, 27</t>
  </si>
  <si>
    <t>ул. Стахановская, 8</t>
  </si>
  <si>
    <t>ул. Рокоссовского, 7</t>
  </si>
  <si>
    <t>ул. Рокоссовского, 9</t>
  </si>
  <si>
    <t>Рижский пр., 69</t>
  </si>
  <si>
    <t>ул. Юбилейная, 73</t>
  </si>
  <si>
    <t>ул. Звездная, 15</t>
  </si>
  <si>
    <t>ул. Труда, 53</t>
  </si>
  <si>
    <t>внебюджетные источники</t>
  </si>
  <si>
    <t>Объем финансирования в 2012 году, тыс.рублей всего</t>
  </si>
  <si>
    <t>ул. Я. Фабрициуса, 9</t>
  </si>
  <si>
    <t>ул. Гражданская, 17</t>
  </si>
  <si>
    <t>ул. Гражданская, 17а</t>
  </si>
  <si>
    <t>ул. Коммунальная, 44</t>
  </si>
  <si>
    <t>ул. Звездная, 6</t>
  </si>
  <si>
    <t>междворовой проезд от ул. Новоселов, 48 до ул. Труда, 59</t>
  </si>
  <si>
    <t>ул. Инженерная, 13а</t>
  </si>
  <si>
    <t>Благоустройство дворовых территорий муниципального образования «Город Псков» на 2012 год</t>
  </si>
  <si>
    <t>Глава Администрации города Пскова</t>
  </si>
  <si>
    <t>ул. Бастионная, 17</t>
  </si>
  <si>
    <t>ул. Бастионная, 23</t>
  </si>
  <si>
    <t>ул. Рокоссовского, 1</t>
  </si>
  <si>
    <t>ул. Алтаева, 12</t>
  </si>
  <si>
    <t>ул. Алтаева, 18</t>
  </si>
  <si>
    <t>ул. Стахановская, 16</t>
  </si>
  <si>
    <t>ул. Гагарина, 13</t>
  </si>
  <si>
    <t>ДОС 83</t>
  </si>
  <si>
    <t>ул. Петровская, 28</t>
  </si>
  <si>
    <t>Чехова, 6</t>
  </si>
  <si>
    <t>ул. Коммунальная, 14а</t>
  </si>
  <si>
    <t>ул. Петровская, 8</t>
  </si>
  <si>
    <t>ул. Петровская, 8а</t>
  </si>
  <si>
    <t>Рижский пр., 62</t>
  </si>
  <si>
    <t>проезд от дома № 75 по ул. Юбилейной до дома № 41 по Рижскому пр.</t>
  </si>
  <si>
    <t>ул. Ижорского батальона, 37</t>
  </si>
  <si>
    <t>ул. А. Алехина, 24</t>
  </si>
  <si>
    <t>ул.  Ижорского батальона, 35</t>
  </si>
  <si>
    <t>ул. Звездная, 13</t>
  </si>
  <si>
    <t>проезд от дома № 47 по ул. Труда до дома № 53 по ул. Труда (клуб «Спектр»)</t>
  </si>
  <si>
    <t xml:space="preserve">ул. Инженерная, 18 </t>
  </si>
  <si>
    <t>Рижский пр., 14, М. Горького, 35; ул. Конная, 5; ул. Петровская, 20 клуб «Бригантина»</t>
  </si>
  <si>
    <t xml:space="preserve">ул. Гагарина, д. 5 ,7, 7а, 9, 11, 13               </t>
  </si>
  <si>
    <t>ул. Я.Фабрициуса, д. 6а, 8 – ул. Гражданская, д.11</t>
  </si>
  <si>
    <t xml:space="preserve">ул. Спегальского, д. 8, 10 </t>
  </si>
  <si>
    <t>ул. Новгородская, д. 26, 28 микрорайон «Любятово»</t>
  </si>
  <si>
    <t xml:space="preserve"> ул. 23 июля, д. 3 и д. 7 </t>
  </si>
  <si>
    <t xml:space="preserve">ул. Энтузиастов, д. 1 - ул. Звездная, д. 2, 4, 6 </t>
  </si>
  <si>
    <t xml:space="preserve">ул. Инженерная, д. 18 </t>
  </si>
  <si>
    <t xml:space="preserve">ул. Карбышева, д. 2-4 микрорайон «Псковкирпич» </t>
  </si>
  <si>
    <t xml:space="preserve">ул. Луговая д. 3, микрорайон «Лесхоз» </t>
  </si>
  <si>
    <t xml:space="preserve">ул. Лужская, Микрорайон «Белый Мох» </t>
  </si>
  <si>
    <t>Район Дома офицеров (в границах улиц комдива Кирсанова, Молодова)</t>
  </si>
  <si>
    <t xml:space="preserve">ул. Киселева, д. 18 - Р.Люксембург, д. 19, 23 </t>
  </si>
  <si>
    <t>ул. Коммунальная, д.11</t>
  </si>
  <si>
    <t>ул. Народная, д. 37, 39, 41, 43, 45, 47</t>
  </si>
  <si>
    <t xml:space="preserve">ул. Юбилейная, д. 57а </t>
  </si>
  <si>
    <t xml:space="preserve">ул. Достовалова, д. 1 </t>
  </si>
  <si>
    <t xml:space="preserve">ул. Кузбасской дивизии, д. 44-46 </t>
  </si>
  <si>
    <t xml:space="preserve">ул. Коммунальная, д. 54, 54а - Западная, д.6, 8 </t>
  </si>
  <si>
    <t>ул. Рокоссовского, д. 2, 4, 6, 6а</t>
  </si>
  <si>
    <t xml:space="preserve">ул. Печорская, д. 1, 1а </t>
  </si>
  <si>
    <t xml:space="preserve">Рижский пр., д.83, 83а </t>
  </si>
  <si>
    <t xml:space="preserve">ул. Юбилейная, д. 93, 93а </t>
  </si>
  <si>
    <t xml:space="preserve">ул.Юбилейная, д. 60 </t>
  </si>
  <si>
    <t xml:space="preserve">ул. О.Кошевого, д. 19, 21 - Труда, д. 16              </t>
  </si>
  <si>
    <t>ул. Ижорского батальона, д. 8</t>
  </si>
  <si>
    <t xml:space="preserve">ул. Техническая, д. 15 </t>
  </si>
  <si>
    <t xml:space="preserve">ул. Труда, д. 45 - 47 </t>
  </si>
  <si>
    <t>ул. Труда, д.53</t>
  </si>
  <si>
    <t xml:space="preserve">ул. Байкова, д. 8, 10, 10/11 – ул. Рокоссовского, д.11 </t>
  </si>
  <si>
    <t>Рижский проспект, д. 14, Горького, д. 35 –  
ул. Конная, д. 5, Петровская, д. 20</t>
  </si>
  <si>
    <t xml:space="preserve">ул. Стахановская, д. 6,8 – ул. Я. Фабрициуса, д. 11-13 </t>
  </si>
  <si>
    <t>ул. Народная, д.10, 12, 12-а – Рижский пр., д. 22</t>
  </si>
  <si>
    <t xml:space="preserve">в том числе софинансирование к субсидиям из федерального и областного  бюджетов </t>
  </si>
  <si>
    <t>Октябрьский пр., д.23а - Гражданская, д.8</t>
  </si>
  <si>
    <t>Сквер за гостиницей «Рижская»</t>
  </si>
  <si>
    <t xml:space="preserve">ул. Инженерная, д. 82 </t>
  </si>
  <si>
    <t>И.С. Чередниченко</t>
  </si>
  <si>
    <t>Приложение 2 к Постановлению 
Администрации города Пскова
 от _______2013 г. №______</t>
  </si>
  <si>
    <t>».</t>
  </si>
  <si>
    <t>«Приложение  №2
к долгосрочной целевой программе «Благоустройство дворовых территорий» муниципального образования «Город Псков» на 2011 – 2013 годы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</si>
</sst>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#,##0.00_р_."/>
    <numFmt numFmtId="172" formatCode="#,##0.000_р_."/>
    <numFmt numFmtId="173" formatCode="#,##0.000"/>
    <numFmt numFmtId="174" formatCode="0.00000"/>
  </numFmts>
  <fonts count="51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54" applyFont="1" applyAlignment="1">
      <alignment horizontal="center"/>
      <protection/>
    </xf>
    <xf numFmtId="0" fontId="4" fillId="0" borderId="0" xfId="54" applyFont="1">
      <alignment/>
      <protection/>
    </xf>
    <xf numFmtId="1" fontId="4" fillId="0" borderId="0" xfId="54" applyNumberFormat="1" applyFont="1" applyAlignment="1">
      <alignment horizontal="right" wrapText="1"/>
      <protection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3" fillId="0" borderId="10" xfId="54" applyFont="1" applyFill="1" applyBorder="1">
      <alignment/>
      <protection/>
    </xf>
    <xf numFmtId="0" fontId="3" fillId="0" borderId="10" xfId="55" applyFont="1" applyFill="1" applyBorder="1" applyAlignment="1">
      <alignment horizontal="justify"/>
      <protection/>
    </xf>
    <xf numFmtId="0" fontId="3" fillId="0" borderId="10" xfId="54" applyFont="1" applyFill="1" applyBorder="1" applyAlignment="1">
      <alignment horizontal="justify"/>
      <protection/>
    </xf>
    <xf numFmtId="0" fontId="11" fillId="0" borderId="16" xfId="0" applyFont="1" applyBorder="1" applyAlignment="1">
      <alignment horizontal="left" vertical="top" wrapText="1"/>
    </xf>
    <xf numFmtId="169" fontId="11" fillId="0" borderId="16" xfId="0" applyNumberFormat="1" applyFont="1" applyBorder="1" applyAlignment="1">
      <alignment horizontal="center" vertical="top" wrapText="1"/>
    </xf>
    <xf numFmtId="0" fontId="11" fillId="0" borderId="16" xfId="0" applyFont="1" applyBorder="1" applyAlignment="1">
      <alignment vertical="top" wrapText="1"/>
    </xf>
    <xf numFmtId="168" fontId="3" fillId="0" borderId="17" xfId="54" applyNumberFormat="1" applyFont="1" applyBorder="1" applyAlignment="1">
      <alignment horizontal="center" vertical="center"/>
      <protection/>
    </xf>
    <xf numFmtId="168" fontId="3" fillId="0" borderId="17" xfId="54" applyNumberFormat="1" applyFont="1" applyFill="1" applyBorder="1" applyAlignment="1">
      <alignment horizontal="center"/>
      <protection/>
    </xf>
    <xf numFmtId="0" fontId="3" fillId="0" borderId="18" xfId="54" applyFont="1" applyFill="1" applyBorder="1" applyAlignment="1">
      <alignment horizontal="center"/>
      <protection/>
    </xf>
    <xf numFmtId="0" fontId="13" fillId="0" borderId="16" xfId="0" applyFont="1" applyBorder="1" applyAlignment="1">
      <alignment horizontal="center"/>
    </xf>
    <xf numFmtId="0" fontId="14" fillId="0" borderId="15" xfId="0" applyFont="1" applyBorder="1" applyAlignment="1">
      <alignment/>
    </xf>
    <xf numFmtId="0" fontId="3" fillId="0" borderId="10" xfId="54" applyFont="1" applyFill="1" applyBorder="1" applyAlignment="1">
      <alignment horizontal="center"/>
      <protection/>
    </xf>
    <xf numFmtId="0" fontId="3" fillId="0" borderId="10" xfId="54" applyFont="1" applyFill="1" applyBorder="1" applyAlignment="1">
      <alignment horizontal="center"/>
      <protection/>
    </xf>
    <xf numFmtId="0" fontId="3" fillId="0" borderId="1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9" fontId="11" fillId="0" borderId="16" xfId="0" applyNumberFormat="1" applyFont="1" applyBorder="1" applyAlignment="1">
      <alignment horizontal="center" wrapText="1"/>
    </xf>
    <xf numFmtId="0" fontId="11" fillId="0" borderId="16" xfId="0" applyFont="1" applyFill="1" applyBorder="1" applyAlignment="1">
      <alignment vertical="top" wrapText="1"/>
    </xf>
    <xf numFmtId="168" fontId="13" fillId="0" borderId="16" xfId="0" applyNumberFormat="1" applyFont="1" applyFill="1" applyBorder="1" applyAlignment="1">
      <alignment horizontal="center"/>
    </xf>
    <xf numFmtId="169" fontId="0" fillId="0" borderId="0" xfId="0" applyNumberFormat="1" applyAlignment="1">
      <alignment/>
    </xf>
    <xf numFmtId="2" fontId="3" fillId="0" borderId="17" xfId="55" applyNumberFormat="1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justify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/>
    </xf>
    <xf numFmtId="172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/>
    </xf>
    <xf numFmtId="172" fontId="10" fillId="0" borderId="10" xfId="0" applyNumberFormat="1" applyFont="1" applyBorder="1" applyAlignment="1">
      <alignment horizontal="center" wrapText="1"/>
    </xf>
    <xf numFmtId="172" fontId="3" fillId="0" borderId="10" xfId="55" applyNumberFormat="1" applyFont="1" applyFill="1" applyBorder="1" applyAlignment="1">
      <alignment horizontal="center"/>
      <protection/>
    </xf>
    <xf numFmtId="172" fontId="3" fillId="0" borderId="19" xfId="54" applyNumberFormat="1" applyFont="1" applyFill="1" applyBorder="1" applyAlignment="1">
      <alignment horizontal="center"/>
      <protection/>
    </xf>
    <xf numFmtId="172" fontId="3" fillId="0" borderId="10" xfId="0" applyNumberFormat="1" applyFont="1" applyFill="1" applyBorder="1" applyAlignment="1">
      <alignment horizontal="center" vertical="center" wrapText="1"/>
    </xf>
    <xf numFmtId="173" fontId="0" fillId="0" borderId="0" xfId="0" applyNumberFormat="1" applyAlignment="1">
      <alignment/>
    </xf>
    <xf numFmtId="172" fontId="3" fillId="0" borderId="10" xfId="55" applyNumberFormat="1" applyFont="1" applyFill="1" applyBorder="1" applyAlignment="1">
      <alignment horizontal="center" vertical="center"/>
      <protection/>
    </xf>
    <xf numFmtId="168" fontId="11" fillId="0" borderId="16" xfId="0" applyNumberFormat="1" applyFont="1" applyBorder="1" applyAlignment="1">
      <alignment horizontal="center" vertical="top" wrapText="1"/>
    </xf>
    <xf numFmtId="168" fontId="11" fillId="0" borderId="16" xfId="0" applyNumberFormat="1" applyFont="1" applyBorder="1" applyAlignment="1">
      <alignment horizontal="center" wrapText="1"/>
    </xf>
    <xf numFmtId="168" fontId="3" fillId="0" borderId="17" xfId="54" applyNumberFormat="1" applyFont="1" applyFill="1" applyBorder="1" applyAlignment="1">
      <alignment horizontal="center" vertical="center"/>
      <protection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72" fontId="3" fillId="0" borderId="10" xfId="0" applyNumberFormat="1" applyFont="1" applyFill="1" applyBorder="1" applyAlignment="1">
      <alignment horizontal="center"/>
    </xf>
    <xf numFmtId="172" fontId="10" fillId="0" borderId="10" xfId="0" applyNumberFormat="1" applyFont="1" applyFill="1" applyBorder="1" applyAlignment="1">
      <alignment horizontal="center" wrapText="1"/>
    </xf>
    <xf numFmtId="2" fontId="3" fillId="0" borderId="17" xfId="54" applyNumberFormat="1" applyFont="1" applyFill="1" applyBorder="1" applyAlignment="1">
      <alignment horizontal="center"/>
      <protection/>
    </xf>
    <xf numFmtId="172" fontId="3" fillId="0" borderId="10" xfId="54" applyNumberFormat="1" applyFont="1" applyFill="1" applyBorder="1" applyAlignment="1">
      <alignment horizontal="center"/>
      <protection/>
    </xf>
    <xf numFmtId="168" fontId="3" fillId="0" borderId="17" xfId="54" applyNumberFormat="1" applyFont="1" applyFill="1" applyBorder="1" applyAlignment="1">
      <alignment horizontal="center"/>
      <protection/>
    </xf>
    <xf numFmtId="172" fontId="13" fillId="0" borderId="16" xfId="0" applyNumberFormat="1" applyFont="1" applyFill="1" applyBorder="1" applyAlignment="1">
      <alignment horizontal="center"/>
    </xf>
    <xf numFmtId="172" fontId="10" fillId="0" borderId="10" xfId="0" applyNumberFormat="1" applyFont="1" applyFill="1" applyBorder="1" applyAlignment="1">
      <alignment horizontal="center" vertical="center" wrapText="1"/>
    </xf>
    <xf numFmtId="172" fontId="13" fillId="0" borderId="16" xfId="0" applyNumberFormat="1" applyFont="1" applyFill="1" applyBorder="1" applyAlignment="1">
      <alignment horizontal="center" vertical="center"/>
    </xf>
    <xf numFmtId="168" fontId="13" fillId="0" borderId="16" xfId="0" applyNumberFormat="1" applyFont="1" applyFill="1" applyBorder="1" applyAlignment="1">
      <alignment horizontal="center" vertical="center"/>
    </xf>
    <xf numFmtId="0" fontId="3" fillId="0" borderId="20" xfId="53" applyFont="1" applyFill="1" applyBorder="1" applyAlignment="1">
      <alignment horizontal="justify" vertical="center"/>
      <protection/>
    </xf>
    <xf numFmtId="0" fontId="3" fillId="0" borderId="21" xfId="53" applyFont="1" applyFill="1" applyBorder="1" applyAlignment="1">
      <alignment horizontal="justify" vertical="center"/>
      <protection/>
    </xf>
    <xf numFmtId="0" fontId="3" fillId="0" borderId="22" xfId="53" applyFont="1" applyFill="1" applyBorder="1" applyAlignment="1">
      <alignment horizontal="justify" vertical="center"/>
      <protection/>
    </xf>
    <xf numFmtId="0" fontId="11" fillId="0" borderId="16" xfId="0" applyFont="1" applyFill="1" applyBorder="1" applyAlignment="1">
      <alignment horizontal="left" vertical="top" wrapText="1"/>
    </xf>
    <xf numFmtId="172" fontId="3" fillId="0" borderId="23" xfId="53" applyNumberFormat="1" applyFont="1" applyFill="1" applyBorder="1" applyAlignment="1">
      <alignment horizontal="center" vertical="center"/>
      <protection/>
    </xf>
    <xf numFmtId="172" fontId="3" fillId="0" borderId="24" xfId="53" applyNumberFormat="1" applyFont="1" applyFill="1" applyBorder="1" applyAlignment="1">
      <alignment horizontal="center" vertical="center"/>
      <protection/>
    </xf>
    <xf numFmtId="172" fontId="3" fillId="0" borderId="16" xfId="53" applyNumberFormat="1" applyFont="1" applyFill="1" applyBorder="1" applyAlignment="1">
      <alignment horizontal="center" vertical="center"/>
      <protection/>
    </xf>
    <xf numFmtId="4" fontId="3" fillId="0" borderId="16" xfId="53" applyNumberFormat="1" applyFont="1" applyFill="1" applyBorder="1" applyAlignment="1">
      <alignment horizontal="center" vertical="center"/>
      <protection/>
    </xf>
    <xf numFmtId="172" fontId="13" fillId="0" borderId="16" xfId="53" applyNumberFormat="1" applyFont="1" applyFill="1" applyBorder="1" applyAlignment="1">
      <alignment horizontal="center" vertical="center"/>
      <protection/>
    </xf>
    <xf numFmtId="0" fontId="12" fillId="0" borderId="25" xfId="0" applyFont="1" applyFill="1" applyBorder="1" applyAlignment="1">
      <alignment horizontal="left" vertical="top" wrapText="1"/>
    </xf>
    <xf numFmtId="0" fontId="12" fillId="0" borderId="26" xfId="0" applyFont="1" applyFill="1" applyBorder="1" applyAlignment="1">
      <alignment horizontal="left" vertical="top" wrapText="1"/>
    </xf>
    <xf numFmtId="0" fontId="12" fillId="0" borderId="27" xfId="0" applyFont="1" applyFill="1" applyBorder="1" applyAlignment="1">
      <alignment horizontal="left" vertical="top" wrapText="1"/>
    </xf>
    <xf numFmtId="0" fontId="13" fillId="0" borderId="16" xfId="0" applyFont="1" applyFill="1" applyBorder="1" applyAlignment="1">
      <alignment horizontal="center"/>
    </xf>
    <xf numFmtId="169" fontId="13" fillId="0" borderId="16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left" wrapText="1"/>
    </xf>
    <xf numFmtId="169" fontId="3" fillId="0" borderId="10" xfId="0" applyNumberFormat="1" applyFont="1" applyFill="1" applyBorder="1" applyAlignment="1">
      <alignment horizontal="center" vertical="center"/>
    </xf>
    <xf numFmtId="172" fontId="3" fillId="0" borderId="10" xfId="53" applyNumberFormat="1" applyFont="1" applyFill="1" applyBorder="1" applyAlignment="1">
      <alignment horizontal="center" vertical="center"/>
      <protection/>
    </xf>
    <xf numFmtId="168" fontId="3" fillId="0" borderId="17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wrapText="1"/>
    </xf>
    <xf numFmtId="0" fontId="1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12" fillId="0" borderId="25" xfId="0" applyFont="1" applyBorder="1" applyAlignment="1">
      <alignment horizontal="left" vertical="top" wrapText="1"/>
    </xf>
    <xf numFmtId="0" fontId="12" fillId="0" borderId="26" xfId="0" applyFont="1" applyBorder="1" applyAlignment="1">
      <alignment horizontal="left" vertical="top" wrapText="1"/>
    </xf>
    <xf numFmtId="0" fontId="12" fillId="0" borderId="27" xfId="0" applyFont="1" applyBorder="1" applyAlignment="1">
      <alignment horizontal="left" vertical="top" wrapText="1"/>
    </xf>
    <xf numFmtId="1" fontId="4" fillId="0" borderId="0" xfId="54" applyNumberFormat="1" applyFont="1" applyAlignment="1">
      <alignment horizontal="right" wrapText="1"/>
      <protection/>
    </xf>
    <xf numFmtId="0" fontId="15" fillId="0" borderId="0" xfId="54" applyFont="1" applyBorder="1" applyAlignment="1">
      <alignment horizontal="center" vertical="center" wrapText="1"/>
      <protection/>
    </xf>
    <xf numFmtId="0" fontId="6" fillId="0" borderId="29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2" fillId="0" borderId="32" xfId="0" applyFont="1" applyFill="1" applyBorder="1" applyAlignment="1">
      <alignment horizontal="left" vertical="top" wrapText="1"/>
    </xf>
    <xf numFmtId="0" fontId="12" fillId="0" borderId="33" xfId="0" applyFont="1" applyFill="1" applyBorder="1" applyAlignment="1">
      <alignment horizontal="left" vertical="top" wrapText="1"/>
    </xf>
    <xf numFmtId="0" fontId="12" fillId="0" borderId="34" xfId="0" applyFont="1" applyFill="1" applyBorder="1" applyAlignment="1">
      <alignment horizontal="left" vertical="top" wrapText="1"/>
    </xf>
    <xf numFmtId="0" fontId="12" fillId="0" borderId="25" xfId="0" applyFont="1" applyFill="1" applyBorder="1" applyAlignment="1">
      <alignment horizontal="left" vertical="top" wrapText="1"/>
    </xf>
    <xf numFmtId="0" fontId="12" fillId="0" borderId="26" xfId="0" applyFont="1" applyFill="1" applyBorder="1" applyAlignment="1">
      <alignment horizontal="left" vertical="top" wrapText="1"/>
    </xf>
    <xf numFmtId="0" fontId="12" fillId="0" borderId="27" xfId="0" applyFont="1" applyFill="1" applyBorder="1" applyAlignment="1">
      <alignment horizontal="lef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 2010 март 2" xfId="53"/>
    <cellStyle name="Обычный_ПЛАН 2011" xfId="54"/>
    <cellStyle name="Обычный_План дв.т. 06.07.2010 на 105,069 млн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4"/>
  <sheetViews>
    <sheetView tabSelected="1" zoomScalePageLayoutView="0" workbookViewId="0" topLeftCell="A97">
      <selection activeCell="F1" sqref="F1:I1"/>
    </sheetView>
  </sheetViews>
  <sheetFormatPr defaultColWidth="9.00390625" defaultRowHeight="12.75"/>
  <cols>
    <col min="1" max="1" width="5.00390625" style="0" customWidth="1"/>
    <col min="2" max="2" width="38.875" style="0" customWidth="1"/>
    <col min="3" max="3" width="15.625" style="0" customWidth="1"/>
    <col min="4" max="4" width="13.00390625" style="0" customWidth="1"/>
    <col min="5" max="5" width="14.875" style="0" customWidth="1"/>
    <col min="6" max="6" width="14.25390625" style="0" customWidth="1"/>
    <col min="7" max="7" width="15.875" style="0" customWidth="1"/>
    <col min="8" max="8" width="13.375" style="0" customWidth="1"/>
    <col min="9" max="9" width="12.625" style="0" customWidth="1"/>
    <col min="10" max="11" width="10.625" style="0" bestFit="1" customWidth="1"/>
    <col min="12" max="12" width="11.75390625" style="0" bestFit="1" customWidth="1"/>
    <col min="13" max="13" width="10.75390625" style="0" bestFit="1" customWidth="1"/>
    <col min="14" max="14" width="14.625" style="0" customWidth="1"/>
    <col min="15" max="15" width="12.25390625" style="0" customWidth="1"/>
  </cols>
  <sheetData>
    <row r="1" spans="6:9" ht="44.25" customHeight="1">
      <c r="F1" s="89" t="s">
        <v>120</v>
      </c>
      <c r="G1" s="90"/>
      <c r="H1" s="90"/>
      <c r="I1" s="90"/>
    </row>
    <row r="3" spans="1:9" ht="48.75" customHeight="1">
      <c r="A3" s="3"/>
      <c r="B3" s="4"/>
      <c r="C3" s="94" t="s">
        <v>122</v>
      </c>
      <c r="D3" s="94"/>
      <c r="E3" s="94"/>
      <c r="F3" s="94"/>
      <c r="G3" s="94"/>
      <c r="H3" s="94"/>
      <c r="I3" s="94"/>
    </row>
    <row r="4" spans="1:9" ht="15.75">
      <c r="A4" s="3"/>
      <c r="B4" s="4"/>
      <c r="C4" s="5"/>
      <c r="D4" s="5"/>
      <c r="E4" s="5"/>
      <c r="F4" s="6"/>
      <c r="G4" s="6"/>
      <c r="H4" s="6"/>
      <c r="I4" s="6"/>
    </row>
    <row r="5" spans="1:9" ht="18" customHeight="1" thickBot="1">
      <c r="A5" s="95" t="s">
        <v>59</v>
      </c>
      <c r="B5" s="95"/>
      <c r="C5" s="95"/>
      <c r="D5" s="95"/>
      <c r="E5" s="95"/>
      <c r="F5" s="95"/>
      <c r="G5" s="95"/>
      <c r="H5" s="95"/>
      <c r="I5" s="95"/>
    </row>
    <row r="6" spans="1:9" ht="13.5" customHeight="1" hidden="1" thickBot="1">
      <c r="A6" s="95"/>
      <c r="B6" s="95"/>
      <c r="C6" s="95"/>
      <c r="D6" s="95"/>
      <c r="E6" s="95"/>
      <c r="F6" s="95"/>
      <c r="G6" s="95"/>
      <c r="H6" s="95"/>
      <c r="I6" s="95"/>
    </row>
    <row r="7" spans="1:9" ht="18.75" customHeight="1">
      <c r="A7" s="98" t="s">
        <v>0</v>
      </c>
      <c r="B7" s="100" t="s">
        <v>1</v>
      </c>
      <c r="C7" s="100" t="s">
        <v>51</v>
      </c>
      <c r="D7" s="100" t="s">
        <v>2</v>
      </c>
      <c r="E7" s="100"/>
      <c r="F7" s="100"/>
      <c r="G7" s="100"/>
      <c r="H7" s="100"/>
      <c r="I7" s="96" t="s">
        <v>3</v>
      </c>
    </row>
    <row r="8" spans="1:9" ht="113.25" customHeight="1">
      <c r="A8" s="99"/>
      <c r="B8" s="101"/>
      <c r="C8" s="101"/>
      <c r="D8" s="7" t="s">
        <v>4</v>
      </c>
      <c r="E8" s="7" t="s">
        <v>5</v>
      </c>
      <c r="F8" s="7" t="s">
        <v>6</v>
      </c>
      <c r="G8" s="7" t="s">
        <v>115</v>
      </c>
      <c r="H8" s="7" t="s">
        <v>50</v>
      </c>
      <c r="I8" s="97"/>
    </row>
    <row r="9" spans="1:9" ht="17.25" customHeight="1" thickBot="1">
      <c r="A9" s="8">
        <v>1</v>
      </c>
      <c r="B9" s="9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1">
        <v>9</v>
      </c>
    </row>
    <row r="10" spans="1:9" ht="17.25" customHeight="1" thickBot="1">
      <c r="A10" s="13"/>
      <c r="B10" s="17" t="s">
        <v>20</v>
      </c>
      <c r="C10" s="18">
        <f>D10+E10+F10</f>
        <v>92519.38861999997</v>
      </c>
      <c r="D10" s="18">
        <f>D11+D65+D70+D76+D77</f>
        <v>2711.3700499999995</v>
      </c>
      <c r="E10" s="18">
        <f>E11+E65</f>
        <v>59367.03011999999</v>
      </c>
      <c r="F10" s="18">
        <f>F11+F65+F70+F76+F77</f>
        <v>30440.988449999986</v>
      </c>
      <c r="G10" s="18">
        <f>G11+G65+G70+G76+G77</f>
        <v>5399.6278299999985</v>
      </c>
      <c r="H10" s="18">
        <f>H11+H65+H70+H76+H77</f>
        <v>0</v>
      </c>
      <c r="I10" s="49">
        <f>I11+I65+I77</f>
        <v>81762.56999999999</v>
      </c>
    </row>
    <row r="11" spans="1:12" ht="32.25" customHeight="1" thickBot="1">
      <c r="A11" s="13" t="s">
        <v>9</v>
      </c>
      <c r="B11" s="19" t="s">
        <v>7</v>
      </c>
      <c r="C11" s="29">
        <f>SUM(C13:C64)</f>
        <v>63146.58800000001</v>
      </c>
      <c r="D11" s="29">
        <f aca="true" t="shared" si="0" ref="D11:I11">SUM(D13:D64)</f>
        <v>2711.3700499999995</v>
      </c>
      <c r="E11" s="29">
        <f t="shared" si="0"/>
        <v>55388.03011999999</v>
      </c>
      <c r="F11" s="29">
        <f t="shared" si="0"/>
        <v>5047.187829999999</v>
      </c>
      <c r="G11" s="29">
        <f t="shared" si="0"/>
        <v>5047.187829999999</v>
      </c>
      <c r="H11" s="29">
        <f t="shared" si="0"/>
        <v>0</v>
      </c>
      <c r="I11" s="50">
        <f t="shared" si="0"/>
        <v>70590.37</v>
      </c>
      <c r="L11" s="47"/>
    </row>
    <row r="12" spans="1:9" ht="15.75">
      <c r="A12" s="12"/>
      <c r="B12" s="91" t="s">
        <v>8</v>
      </c>
      <c r="C12" s="92"/>
      <c r="D12" s="92"/>
      <c r="E12" s="92"/>
      <c r="F12" s="92"/>
      <c r="G12" s="92"/>
      <c r="H12" s="92"/>
      <c r="I12" s="93"/>
    </row>
    <row r="13" spans="1:12" ht="15">
      <c r="A13" s="22">
        <v>1</v>
      </c>
      <c r="B13" s="34" t="s">
        <v>53</v>
      </c>
      <c r="C13" s="41">
        <v>823.972</v>
      </c>
      <c r="D13" s="42">
        <v>0</v>
      </c>
      <c r="E13" s="43">
        <f>C13-F13</f>
        <v>758.0542399999999</v>
      </c>
      <c r="F13" s="44">
        <v>65.91776</v>
      </c>
      <c r="G13" s="44">
        <f>F13</f>
        <v>65.91776</v>
      </c>
      <c r="H13" s="44">
        <v>0</v>
      </c>
      <c r="I13" s="20">
        <v>1058.9</v>
      </c>
      <c r="L13" s="32"/>
    </row>
    <row r="14" spans="1:12" ht="15">
      <c r="A14" s="22">
        <f>A13+1</f>
        <v>2</v>
      </c>
      <c r="B14" s="34" t="s">
        <v>54</v>
      </c>
      <c r="C14" s="41">
        <v>636.13</v>
      </c>
      <c r="D14" s="42">
        <v>0</v>
      </c>
      <c r="E14" s="43">
        <f>C14-F14</f>
        <v>585.2396</v>
      </c>
      <c r="F14" s="44">
        <f>C14*0.08</f>
        <v>50.8904</v>
      </c>
      <c r="G14" s="44">
        <f>F14</f>
        <v>50.8904</v>
      </c>
      <c r="H14" s="44">
        <v>0</v>
      </c>
      <c r="I14" s="20">
        <v>678</v>
      </c>
      <c r="L14" s="32"/>
    </row>
    <row r="15" spans="1:14" ht="15">
      <c r="A15" s="22">
        <f aca="true" t="shared" si="1" ref="A15:A64">A14+1</f>
        <v>3</v>
      </c>
      <c r="B15" s="35" t="s">
        <v>52</v>
      </c>
      <c r="C15" s="41">
        <v>1631.068</v>
      </c>
      <c r="D15" s="54">
        <v>0</v>
      </c>
      <c r="E15" s="55">
        <f>C15-F15</f>
        <v>1451.65052</v>
      </c>
      <c r="F15" s="44">
        <v>179.41748</v>
      </c>
      <c r="G15" s="44">
        <f>F15</f>
        <v>179.41748</v>
      </c>
      <c r="H15" s="44">
        <v>0</v>
      </c>
      <c r="I15" s="51">
        <v>1485.5</v>
      </c>
      <c r="L15" s="47"/>
      <c r="M15" s="47"/>
      <c r="N15" s="32"/>
    </row>
    <row r="16" spans="1:12" ht="15">
      <c r="A16" s="22">
        <f t="shared" si="1"/>
        <v>4</v>
      </c>
      <c r="B16" s="35" t="s">
        <v>67</v>
      </c>
      <c r="C16" s="41">
        <v>1132.956</v>
      </c>
      <c r="D16" s="54">
        <v>0</v>
      </c>
      <c r="E16" s="55">
        <f>C16-F16</f>
        <v>1042.31952</v>
      </c>
      <c r="F16" s="44">
        <v>90.63648</v>
      </c>
      <c r="G16" s="44">
        <f>F16</f>
        <v>90.63648</v>
      </c>
      <c r="H16" s="44">
        <v>0</v>
      </c>
      <c r="I16" s="51">
        <v>1179.7</v>
      </c>
      <c r="K16" s="32"/>
      <c r="L16" s="32"/>
    </row>
    <row r="17" spans="1:12" ht="15">
      <c r="A17" s="22">
        <f t="shared" si="1"/>
        <v>5</v>
      </c>
      <c r="B17" s="15" t="s">
        <v>61</v>
      </c>
      <c r="C17" s="44">
        <v>323.118</v>
      </c>
      <c r="D17" s="54">
        <f>C17*0.95</f>
        <v>306.96209999999996</v>
      </c>
      <c r="E17" s="55">
        <v>0</v>
      </c>
      <c r="F17" s="44">
        <f>C17*0.05</f>
        <v>16.1559</v>
      </c>
      <c r="G17" s="44">
        <f>C17*0.05</f>
        <v>16.1559</v>
      </c>
      <c r="H17" s="44">
        <v>0</v>
      </c>
      <c r="I17" s="33">
        <v>428.8</v>
      </c>
      <c r="K17" s="32"/>
      <c r="L17" s="32"/>
    </row>
    <row r="18" spans="1:12" ht="15">
      <c r="A18" s="22">
        <f t="shared" si="1"/>
        <v>6</v>
      </c>
      <c r="B18" s="14" t="s">
        <v>62</v>
      </c>
      <c r="C18" s="45">
        <v>690.703</v>
      </c>
      <c r="D18" s="54">
        <f>C18*0.95</f>
        <v>656.1678499999999</v>
      </c>
      <c r="E18" s="55">
        <v>0</v>
      </c>
      <c r="F18" s="44">
        <f>C18*0.05</f>
        <v>34.53515</v>
      </c>
      <c r="G18" s="44">
        <f>C18*0.05</f>
        <v>34.53515</v>
      </c>
      <c r="H18" s="44">
        <v>0</v>
      </c>
      <c r="I18" s="56">
        <v>842.1</v>
      </c>
      <c r="L18" s="32"/>
    </row>
    <row r="19" spans="1:9" ht="15">
      <c r="A19" s="22">
        <f t="shared" si="1"/>
        <v>7</v>
      </c>
      <c r="B19" s="14" t="s">
        <v>42</v>
      </c>
      <c r="C19" s="57">
        <v>231.572</v>
      </c>
      <c r="D19" s="54">
        <f>C19*0.95</f>
        <v>219.99339999999998</v>
      </c>
      <c r="E19" s="55">
        <v>0</v>
      </c>
      <c r="F19" s="44">
        <f>C19*0.05</f>
        <v>11.578600000000002</v>
      </c>
      <c r="G19" s="44">
        <f>C19*0.05</f>
        <v>11.578600000000002</v>
      </c>
      <c r="H19" s="44">
        <v>0</v>
      </c>
      <c r="I19" s="56">
        <v>259</v>
      </c>
    </row>
    <row r="20" spans="1:12" ht="15">
      <c r="A20" s="22">
        <f t="shared" si="1"/>
        <v>8</v>
      </c>
      <c r="B20" s="34" t="s">
        <v>43</v>
      </c>
      <c r="C20" s="41">
        <v>1576.086</v>
      </c>
      <c r="D20" s="54">
        <v>0</v>
      </c>
      <c r="E20" s="55">
        <f>C20-F20</f>
        <v>1418.4774</v>
      </c>
      <c r="F20" s="44">
        <v>157.6086</v>
      </c>
      <c r="G20" s="44">
        <f>F20</f>
        <v>157.6086</v>
      </c>
      <c r="H20" s="44">
        <v>0</v>
      </c>
      <c r="I20" s="51">
        <v>1913</v>
      </c>
      <c r="L20" s="32"/>
    </row>
    <row r="21" spans="1:10" ht="15">
      <c r="A21" s="22">
        <f t="shared" si="1"/>
        <v>9</v>
      </c>
      <c r="B21" s="34" t="s">
        <v>22</v>
      </c>
      <c r="C21" s="41">
        <v>1645.95</v>
      </c>
      <c r="D21" s="54">
        <v>0</v>
      </c>
      <c r="E21" s="55">
        <f>C21-F21</f>
        <v>1425.612</v>
      </c>
      <c r="F21" s="44">
        <v>220.338</v>
      </c>
      <c r="G21" s="44">
        <f>F21</f>
        <v>220.338</v>
      </c>
      <c r="H21" s="44">
        <v>0</v>
      </c>
      <c r="I21" s="51">
        <v>1864</v>
      </c>
      <c r="J21" s="32"/>
    </row>
    <row r="22" spans="1:12" ht="15">
      <c r="A22" s="22">
        <f t="shared" si="1"/>
        <v>10</v>
      </c>
      <c r="B22" s="35" t="s">
        <v>21</v>
      </c>
      <c r="C22" s="41">
        <v>986.22</v>
      </c>
      <c r="D22" s="54">
        <v>0</v>
      </c>
      <c r="E22" s="55">
        <f>C22-F22</f>
        <v>904.5</v>
      </c>
      <c r="F22" s="44">
        <v>81.72</v>
      </c>
      <c r="G22" s="44">
        <f aca="true" t="shared" si="2" ref="G22:G51">F22</f>
        <v>81.72</v>
      </c>
      <c r="H22" s="44">
        <v>0</v>
      </c>
      <c r="I22" s="51">
        <v>1185</v>
      </c>
      <c r="L22" s="32"/>
    </row>
    <row r="23" spans="1:12" ht="15">
      <c r="A23" s="22">
        <f t="shared" si="1"/>
        <v>11</v>
      </c>
      <c r="B23" s="35" t="s">
        <v>66</v>
      </c>
      <c r="C23" s="41">
        <v>1131.457</v>
      </c>
      <c r="D23" s="54">
        <v>0</v>
      </c>
      <c r="E23" s="55">
        <f>C23-F23</f>
        <v>1040.94044</v>
      </c>
      <c r="F23" s="44">
        <v>90.51656</v>
      </c>
      <c r="G23" s="44">
        <f t="shared" si="2"/>
        <v>90.51656</v>
      </c>
      <c r="H23" s="44">
        <v>0</v>
      </c>
      <c r="I23" s="51">
        <v>1204</v>
      </c>
      <c r="L23" s="32"/>
    </row>
    <row r="24" spans="1:13" ht="15">
      <c r="A24" s="22">
        <f t="shared" si="1"/>
        <v>12</v>
      </c>
      <c r="B24" s="35" t="s">
        <v>56</v>
      </c>
      <c r="C24" s="41">
        <v>660.34</v>
      </c>
      <c r="D24" s="54">
        <v>0</v>
      </c>
      <c r="E24" s="55">
        <f>C24-F24</f>
        <v>605.5</v>
      </c>
      <c r="F24" s="44">
        <v>54.84</v>
      </c>
      <c r="G24" s="44">
        <f t="shared" si="2"/>
        <v>54.84</v>
      </c>
      <c r="H24" s="44">
        <v>0</v>
      </c>
      <c r="I24" s="51">
        <v>742</v>
      </c>
      <c r="L24" s="32"/>
      <c r="M24" s="32"/>
    </row>
    <row r="25" spans="1:12" ht="15">
      <c r="A25" s="22">
        <f t="shared" si="1"/>
        <v>13</v>
      </c>
      <c r="B25" s="34" t="s">
        <v>81</v>
      </c>
      <c r="C25" s="41">
        <v>1891.55</v>
      </c>
      <c r="D25" s="54">
        <v>0</v>
      </c>
      <c r="E25" s="55">
        <v>1740</v>
      </c>
      <c r="F25" s="44">
        <f>C25-E25</f>
        <v>151.54999999999995</v>
      </c>
      <c r="G25" s="44">
        <f t="shared" si="2"/>
        <v>151.54999999999995</v>
      </c>
      <c r="H25" s="44">
        <v>0</v>
      </c>
      <c r="I25" s="51">
        <v>1971</v>
      </c>
      <c r="L25" s="32"/>
    </row>
    <row r="26" spans="1:12" ht="15">
      <c r="A26" s="22">
        <f t="shared" si="1"/>
        <v>14</v>
      </c>
      <c r="B26" s="35" t="s">
        <v>58</v>
      </c>
      <c r="C26" s="41">
        <v>3200.68</v>
      </c>
      <c r="D26" s="54">
        <v>0</v>
      </c>
      <c r="E26" s="55">
        <v>2944</v>
      </c>
      <c r="F26" s="44">
        <v>256.68</v>
      </c>
      <c r="G26" s="44">
        <f t="shared" si="2"/>
        <v>256.68</v>
      </c>
      <c r="H26" s="44">
        <v>0</v>
      </c>
      <c r="I26" s="51">
        <v>3790</v>
      </c>
      <c r="L26" s="32"/>
    </row>
    <row r="27" spans="1:9" ht="15">
      <c r="A27" s="22">
        <f t="shared" si="1"/>
        <v>15</v>
      </c>
      <c r="B27" s="36" t="s">
        <v>23</v>
      </c>
      <c r="C27" s="41">
        <v>1529.52</v>
      </c>
      <c r="D27" s="54">
        <v>0</v>
      </c>
      <c r="E27" s="55">
        <f>C27-F27</f>
        <v>1407.1584</v>
      </c>
      <c r="F27" s="44">
        <f>C27*0.08</f>
        <v>122.3616</v>
      </c>
      <c r="G27" s="44">
        <f t="shared" si="2"/>
        <v>122.3616</v>
      </c>
      <c r="H27" s="44">
        <v>0</v>
      </c>
      <c r="I27" s="51">
        <v>1455</v>
      </c>
    </row>
    <row r="28" spans="1:9" ht="15">
      <c r="A28" s="22">
        <f t="shared" si="1"/>
        <v>16</v>
      </c>
      <c r="B28" s="36" t="s">
        <v>24</v>
      </c>
      <c r="C28" s="41">
        <v>583.46</v>
      </c>
      <c r="D28" s="54">
        <v>0</v>
      </c>
      <c r="E28" s="55">
        <v>535.5</v>
      </c>
      <c r="F28" s="44">
        <f aca="true" t="shared" si="3" ref="F28:F36">C28-E28</f>
        <v>47.960000000000036</v>
      </c>
      <c r="G28" s="44">
        <f t="shared" si="2"/>
        <v>47.960000000000036</v>
      </c>
      <c r="H28" s="44">
        <v>0</v>
      </c>
      <c r="I28" s="51">
        <v>624.8</v>
      </c>
    </row>
    <row r="29" spans="1:12" ht="15">
      <c r="A29" s="22">
        <f t="shared" si="1"/>
        <v>17</v>
      </c>
      <c r="B29" s="36" t="s">
        <v>25</v>
      </c>
      <c r="C29" s="41">
        <v>1228.93</v>
      </c>
      <c r="D29" s="54">
        <v>0</v>
      </c>
      <c r="E29" s="55">
        <v>1130</v>
      </c>
      <c r="F29" s="44">
        <f t="shared" si="3"/>
        <v>98.93000000000006</v>
      </c>
      <c r="G29" s="44">
        <f t="shared" si="2"/>
        <v>98.93000000000006</v>
      </c>
      <c r="H29" s="44">
        <v>0</v>
      </c>
      <c r="I29" s="21">
        <v>1520.5</v>
      </c>
      <c r="L29" s="32"/>
    </row>
    <row r="30" spans="1:9" ht="17.25" customHeight="1">
      <c r="A30" s="22">
        <f t="shared" si="1"/>
        <v>18</v>
      </c>
      <c r="B30" s="36" t="s">
        <v>68</v>
      </c>
      <c r="C30" s="41">
        <v>543.52</v>
      </c>
      <c r="D30" s="54">
        <v>0</v>
      </c>
      <c r="E30" s="55">
        <v>500</v>
      </c>
      <c r="F30" s="44">
        <f t="shared" si="3"/>
        <v>43.51999999999998</v>
      </c>
      <c r="G30" s="44">
        <f t="shared" si="2"/>
        <v>43.51999999999998</v>
      </c>
      <c r="H30" s="44">
        <v>0</v>
      </c>
      <c r="I30" s="21">
        <v>593.5</v>
      </c>
    </row>
    <row r="31" spans="1:13" ht="15">
      <c r="A31" s="22">
        <f t="shared" si="1"/>
        <v>19</v>
      </c>
      <c r="B31" s="37" t="s">
        <v>26</v>
      </c>
      <c r="C31" s="41">
        <v>1728.28</v>
      </c>
      <c r="D31" s="54">
        <v>0</v>
      </c>
      <c r="E31" s="55">
        <v>1590</v>
      </c>
      <c r="F31" s="44">
        <f t="shared" si="3"/>
        <v>138.27999999999997</v>
      </c>
      <c r="G31" s="44">
        <f t="shared" si="2"/>
        <v>138.27999999999997</v>
      </c>
      <c r="H31" s="44">
        <v>0</v>
      </c>
      <c r="I31" s="21">
        <v>1667</v>
      </c>
      <c r="M31" s="32"/>
    </row>
    <row r="32" spans="1:9" ht="15">
      <c r="A32" s="22">
        <f t="shared" si="1"/>
        <v>20</v>
      </c>
      <c r="B32" s="38" t="s">
        <v>27</v>
      </c>
      <c r="C32" s="41">
        <v>2162.75</v>
      </c>
      <c r="D32" s="54">
        <v>0</v>
      </c>
      <c r="E32" s="55">
        <f>C32-F32</f>
        <v>1960</v>
      </c>
      <c r="F32" s="44">
        <v>202.75</v>
      </c>
      <c r="G32" s="44">
        <f t="shared" si="2"/>
        <v>202.75</v>
      </c>
      <c r="H32" s="44">
        <v>0</v>
      </c>
      <c r="I32" s="21">
        <v>2591</v>
      </c>
    </row>
    <row r="33" spans="1:9" ht="15">
      <c r="A33" s="22">
        <f t="shared" si="1"/>
        <v>21</v>
      </c>
      <c r="B33" s="38" t="s">
        <v>69</v>
      </c>
      <c r="C33" s="41">
        <v>1643.45</v>
      </c>
      <c r="D33" s="54">
        <v>0</v>
      </c>
      <c r="E33" s="55">
        <f>C33-F33</f>
        <v>1510</v>
      </c>
      <c r="F33" s="44">
        <v>133.45</v>
      </c>
      <c r="G33" s="44">
        <f t="shared" si="2"/>
        <v>133.45</v>
      </c>
      <c r="H33" s="44">
        <v>0</v>
      </c>
      <c r="I33" s="21">
        <v>1752.5</v>
      </c>
    </row>
    <row r="34" spans="1:9" ht="15">
      <c r="A34" s="22">
        <f t="shared" si="1"/>
        <v>22</v>
      </c>
      <c r="B34" s="39" t="s">
        <v>28</v>
      </c>
      <c r="C34" s="41">
        <v>1179.92</v>
      </c>
      <c r="D34" s="54">
        <v>0</v>
      </c>
      <c r="E34" s="55">
        <v>1085.5</v>
      </c>
      <c r="F34" s="44">
        <f t="shared" si="3"/>
        <v>94.42000000000007</v>
      </c>
      <c r="G34" s="44">
        <f t="shared" si="2"/>
        <v>94.42000000000007</v>
      </c>
      <c r="H34" s="44">
        <v>0</v>
      </c>
      <c r="I34" s="21">
        <v>1332.9</v>
      </c>
    </row>
    <row r="35" spans="1:9" ht="15">
      <c r="A35" s="22">
        <f t="shared" si="1"/>
        <v>23</v>
      </c>
      <c r="B35" s="37" t="s">
        <v>70</v>
      </c>
      <c r="C35" s="41">
        <v>1616.29</v>
      </c>
      <c r="D35" s="54">
        <v>0</v>
      </c>
      <c r="E35" s="55">
        <v>1486.5</v>
      </c>
      <c r="F35" s="44">
        <f t="shared" si="3"/>
        <v>129.78999999999996</v>
      </c>
      <c r="G35" s="44">
        <f t="shared" si="2"/>
        <v>129.78999999999996</v>
      </c>
      <c r="H35" s="44">
        <v>0</v>
      </c>
      <c r="I35" s="21">
        <v>1728</v>
      </c>
    </row>
    <row r="36" spans="1:9" ht="15">
      <c r="A36" s="22">
        <f t="shared" si="1"/>
        <v>24</v>
      </c>
      <c r="B36" s="39" t="s">
        <v>71</v>
      </c>
      <c r="C36" s="41">
        <v>1235.19</v>
      </c>
      <c r="D36" s="54">
        <v>0</v>
      </c>
      <c r="E36" s="55">
        <v>1135</v>
      </c>
      <c r="F36" s="44">
        <f t="shared" si="3"/>
        <v>100.19000000000005</v>
      </c>
      <c r="G36" s="44">
        <f t="shared" si="2"/>
        <v>100.19000000000005</v>
      </c>
      <c r="H36" s="44">
        <v>0</v>
      </c>
      <c r="I36" s="21">
        <v>1207.5</v>
      </c>
    </row>
    <row r="37" spans="1:9" ht="15">
      <c r="A37" s="22">
        <f t="shared" si="1"/>
        <v>25</v>
      </c>
      <c r="B37" s="39" t="s">
        <v>72</v>
      </c>
      <c r="C37" s="41">
        <v>1051.1</v>
      </c>
      <c r="D37" s="54">
        <v>0</v>
      </c>
      <c r="E37" s="55">
        <f>C37*0.92</f>
        <v>967.012</v>
      </c>
      <c r="F37" s="44">
        <f>C37*0.08</f>
        <v>84.088</v>
      </c>
      <c r="G37" s="44">
        <f t="shared" si="2"/>
        <v>84.088</v>
      </c>
      <c r="H37" s="44">
        <v>0</v>
      </c>
      <c r="I37" s="21">
        <v>1355</v>
      </c>
    </row>
    <row r="38" spans="1:9" ht="15">
      <c r="A38" s="22">
        <f t="shared" si="1"/>
        <v>26</v>
      </c>
      <c r="B38" s="40" t="s">
        <v>10</v>
      </c>
      <c r="C38" s="41">
        <v>860.39</v>
      </c>
      <c r="D38" s="54">
        <v>0</v>
      </c>
      <c r="E38" s="55">
        <v>791.558</v>
      </c>
      <c r="F38" s="44">
        <f>C38-E38</f>
        <v>68.832</v>
      </c>
      <c r="G38" s="44">
        <f>F38</f>
        <v>68.832</v>
      </c>
      <c r="H38" s="44">
        <v>0</v>
      </c>
      <c r="I38" s="21">
        <v>1597</v>
      </c>
    </row>
    <row r="39" spans="1:9" ht="15">
      <c r="A39" s="22">
        <f t="shared" si="1"/>
        <v>27</v>
      </c>
      <c r="B39" s="40" t="s">
        <v>73</v>
      </c>
      <c r="C39" s="41">
        <v>1020.93</v>
      </c>
      <c r="D39" s="54">
        <v>0</v>
      </c>
      <c r="E39" s="55">
        <f>C39*0.92</f>
        <v>939.2556</v>
      </c>
      <c r="F39" s="44">
        <f>C39*0.08</f>
        <v>81.67439999999999</v>
      </c>
      <c r="G39" s="44">
        <f t="shared" si="2"/>
        <v>81.67439999999999</v>
      </c>
      <c r="H39" s="44">
        <v>0</v>
      </c>
      <c r="I39" s="21">
        <v>1090</v>
      </c>
    </row>
    <row r="40" spans="1:9" ht="15">
      <c r="A40" s="22">
        <f t="shared" si="1"/>
        <v>28</v>
      </c>
      <c r="B40" s="40" t="s">
        <v>29</v>
      </c>
      <c r="C40" s="41">
        <v>1501.34</v>
      </c>
      <c r="D40" s="54">
        <v>0</v>
      </c>
      <c r="E40" s="55">
        <f>C40-F40</f>
        <v>1374.5</v>
      </c>
      <c r="F40" s="44">
        <v>126.84</v>
      </c>
      <c r="G40" s="44">
        <f t="shared" si="2"/>
        <v>126.84</v>
      </c>
      <c r="H40" s="44">
        <v>0</v>
      </c>
      <c r="I40" s="21">
        <v>1364</v>
      </c>
    </row>
    <row r="41" spans="1:9" ht="15">
      <c r="A41" s="22">
        <f t="shared" si="1"/>
        <v>29</v>
      </c>
      <c r="B41" s="39" t="s">
        <v>30</v>
      </c>
      <c r="C41" s="41">
        <v>713.69</v>
      </c>
      <c r="D41" s="54">
        <v>0</v>
      </c>
      <c r="E41" s="55">
        <f>C41-F41</f>
        <v>656.595</v>
      </c>
      <c r="F41" s="44">
        <v>57.095</v>
      </c>
      <c r="G41" s="44">
        <f t="shared" si="2"/>
        <v>57.095</v>
      </c>
      <c r="H41" s="44">
        <v>0</v>
      </c>
      <c r="I41" s="21">
        <v>630</v>
      </c>
    </row>
    <row r="42" spans="1:9" ht="15">
      <c r="A42" s="22">
        <f t="shared" si="1"/>
        <v>30</v>
      </c>
      <c r="B42" s="40" t="s">
        <v>31</v>
      </c>
      <c r="C42" s="41">
        <v>1024.69</v>
      </c>
      <c r="D42" s="54">
        <v>0</v>
      </c>
      <c r="E42" s="55">
        <f>C42-F42</f>
        <v>942</v>
      </c>
      <c r="F42" s="44">
        <v>82.69</v>
      </c>
      <c r="G42" s="44">
        <f t="shared" si="2"/>
        <v>82.69</v>
      </c>
      <c r="H42" s="44">
        <v>0</v>
      </c>
      <c r="I42" s="21">
        <v>911</v>
      </c>
    </row>
    <row r="43" spans="1:9" ht="15">
      <c r="A43" s="22">
        <f t="shared" si="1"/>
        <v>31</v>
      </c>
      <c r="B43" s="39" t="s">
        <v>32</v>
      </c>
      <c r="C43" s="41">
        <v>1025.86</v>
      </c>
      <c r="D43" s="54">
        <v>0</v>
      </c>
      <c r="E43" s="55">
        <v>943</v>
      </c>
      <c r="F43" s="44">
        <v>82.86</v>
      </c>
      <c r="G43" s="44">
        <f t="shared" si="2"/>
        <v>82.86</v>
      </c>
      <c r="H43" s="44">
        <v>0</v>
      </c>
      <c r="I43" s="21">
        <v>1117.1</v>
      </c>
    </row>
    <row r="44" spans="1:9" ht="15">
      <c r="A44" s="22">
        <f t="shared" si="1"/>
        <v>32</v>
      </c>
      <c r="B44" s="40" t="s">
        <v>74</v>
      </c>
      <c r="C44" s="41">
        <v>979.33</v>
      </c>
      <c r="D44" s="54">
        <v>0</v>
      </c>
      <c r="E44" s="55">
        <f>C44-F44</f>
        <v>900</v>
      </c>
      <c r="F44" s="44">
        <v>79.33</v>
      </c>
      <c r="G44" s="44">
        <f t="shared" si="2"/>
        <v>79.33</v>
      </c>
      <c r="H44" s="44">
        <v>0</v>
      </c>
      <c r="I44" s="21">
        <v>893</v>
      </c>
    </row>
    <row r="45" spans="1:9" ht="15">
      <c r="A45" s="22">
        <f t="shared" si="1"/>
        <v>33</v>
      </c>
      <c r="B45" s="37" t="s">
        <v>55</v>
      </c>
      <c r="C45" s="41">
        <v>4298.723</v>
      </c>
      <c r="D45" s="54">
        <v>0</v>
      </c>
      <c r="E45" s="55">
        <f>C45-F45</f>
        <v>4117.45</v>
      </c>
      <c r="F45" s="44">
        <v>181.273</v>
      </c>
      <c r="G45" s="44">
        <f t="shared" si="2"/>
        <v>181.273</v>
      </c>
      <c r="H45" s="44">
        <v>0</v>
      </c>
      <c r="I45" s="21">
        <v>5596</v>
      </c>
    </row>
    <row r="46" spans="1:9" ht="15">
      <c r="A46" s="22">
        <f t="shared" si="1"/>
        <v>34</v>
      </c>
      <c r="B46" s="39" t="s">
        <v>34</v>
      </c>
      <c r="C46" s="41">
        <v>2235.73</v>
      </c>
      <c r="D46" s="54">
        <v>0</v>
      </c>
      <c r="E46" s="55">
        <f>C46-F46</f>
        <v>2056</v>
      </c>
      <c r="F46" s="44">
        <v>179.73</v>
      </c>
      <c r="G46" s="44">
        <f t="shared" si="2"/>
        <v>179.73</v>
      </c>
      <c r="H46" s="44">
        <v>0</v>
      </c>
      <c r="I46" s="21">
        <v>2492</v>
      </c>
    </row>
    <row r="47" spans="1:9" ht="15">
      <c r="A47" s="22">
        <f t="shared" si="1"/>
        <v>35</v>
      </c>
      <c r="B47" s="39" t="s">
        <v>46</v>
      </c>
      <c r="C47" s="41">
        <v>1606.52</v>
      </c>
      <c r="D47" s="54">
        <v>0</v>
      </c>
      <c r="E47" s="55">
        <v>1465.9</v>
      </c>
      <c r="F47" s="44">
        <f>C47-E47</f>
        <v>140.6199999999999</v>
      </c>
      <c r="G47" s="44">
        <f t="shared" si="2"/>
        <v>140.6199999999999</v>
      </c>
      <c r="H47" s="44">
        <v>0</v>
      </c>
      <c r="I47" s="21">
        <v>1826</v>
      </c>
    </row>
    <row r="48" spans="1:9" ht="15">
      <c r="A48" s="22">
        <f t="shared" si="1"/>
        <v>36</v>
      </c>
      <c r="B48" s="39" t="s">
        <v>35</v>
      </c>
      <c r="C48" s="41">
        <v>1026.23</v>
      </c>
      <c r="D48" s="54">
        <v>0</v>
      </c>
      <c r="E48" s="55">
        <f>C48*0.92</f>
        <v>944.1316</v>
      </c>
      <c r="F48" s="44">
        <f>C48*0.08</f>
        <v>82.0984</v>
      </c>
      <c r="G48" s="44">
        <f t="shared" si="2"/>
        <v>82.0984</v>
      </c>
      <c r="H48" s="44">
        <v>0</v>
      </c>
      <c r="I48" s="21">
        <v>1366</v>
      </c>
    </row>
    <row r="49" spans="1:9" ht="15">
      <c r="A49" s="22">
        <f t="shared" si="1"/>
        <v>37</v>
      </c>
      <c r="B49" s="40" t="s">
        <v>44</v>
      </c>
      <c r="C49" s="41">
        <v>422.82</v>
      </c>
      <c r="D49" s="54">
        <v>0</v>
      </c>
      <c r="E49" s="55">
        <f>C49-F49</f>
        <v>376.4</v>
      </c>
      <c r="F49" s="44">
        <v>46.42</v>
      </c>
      <c r="G49" s="44">
        <f t="shared" si="2"/>
        <v>46.42</v>
      </c>
      <c r="H49" s="44">
        <v>0</v>
      </c>
      <c r="I49" s="21">
        <v>462.4</v>
      </c>
    </row>
    <row r="50" spans="1:9" ht="15">
      <c r="A50" s="22">
        <f t="shared" si="1"/>
        <v>38</v>
      </c>
      <c r="B50" s="39" t="s">
        <v>45</v>
      </c>
      <c r="C50" s="41">
        <v>1058.73</v>
      </c>
      <c r="D50" s="54">
        <v>0</v>
      </c>
      <c r="E50" s="55">
        <f>C50-F50</f>
        <v>970</v>
      </c>
      <c r="F50" s="44">
        <v>88.73</v>
      </c>
      <c r="G50" s="44">
        <f t="shared" si="2"/>
        <v>88.73</v>
      </c>
      <c r="H50" s="44">
        <v>0</v>
      </c>
      <c r="I50" s="21">
        <v>1072.6</v>
      </c>
    </row>
    <row r="51" spans="1:9" ht="15">
      <c r="A51" s="22">
        <f t="shared" si="1"/>
        <v>39</v>
      </c>
      <c r="B51" s="39" t="s">
        <v>33</v>
      </c>
      <c r="C51" s="41">
        <v>1418.17</v>
      </c>
      <c r="D51" s="54">
        <v>0</v>
      </c>
      <c r="E51" s="55">
        <f>C51-F51</f>
        <v>1304</v>
      </c>
      <c r="F51" s="44">
        <v>114.17</v>
      </c>
      <c r="G51" s="44">
        <f t="shared" si="2"/>
        <v>114.17</v>
      </c>
      <c r="H51" s="44">
        <v>0</v>
      </c>
      <c r="I51" s="21">
        <v>1585.62</v>
      </c>
    </row>
    <row r="52" spans="1:9" ht="15">
      <c r="A52" s="22">
        <f t="shared" si="1"/>
        <v>40</v>
      </c>
      <c r="B52" s="16" t="s">
        <v>63</v>
      </c>
      <c r="C52" s="57">
        <v>486.196</v>
      </c>
      <c r="D52" s="54">
        <v>461.885</v>
      </c>
      <c r="E52" s="55">
        <v>0</v>
      </c>
      <c r="F52" s="44">
        <f>C52-D52</f>
        <v>24.311000000000035</v>
      </c>
      <c r="G52" s="44">
        <f>F52</f>
        <v>24.311000000000035</v>
      </c>
      <c r="H52" s="44">
        <v>0</v>
      </c>
      <c r="I52" s="56">
        <v>650</v>
      </c>
    </row>
    <row r="53" spans="1:9" ht="15">
      <c r="A53" s="22">
        <f t="shared" si="1"/>
        <v>41</v>
      </c>
      <c r="B53" s="37" t="s">
        <v>47</v>
      </c>
      <c r="C53" s="41">
        <v>1648.8</v>
      </c>
      <c r="D53" s="54">
        <v>0</v>
      </c>
      <c r="E53" s="55">
        <v>1516</v>
      </c>
      <c r="F53" s="44">
        <f>C53-E53</f>
        <v>132.79999999999995</v>
      </c>
      <c r="G53" s="44">
        <f>F53</f>
        <v>132.79999999999995</v>
      </c>
      <c r="H53" s="44">
        <v>0</v>
      </c>
      <c r="I53" s="21">
        <v>1912.25</v>
      </c>
    </row>
    <row r="54" spans="1:9" ht="15">
      <c r="A54" s="22">
        <f t="shared" si="1"/>
        <v>42</v>
      </c>
      <c r="B54" s="39" t="s">
        <v>36</v>
      </c>
      <c r="C54" s="41">
        <v>1287.66</v>
      </c>
      <c r="D54" s="54">
        <v>0</v>
      </c>
      <c r="E54" s="55">
        <v>1182</v>
      </c>
      <c r="F54" s="44">
        <f>C54-E54</f>
        <v>105.66000000000008</v>
      </c>
      <c r="G54" s="44">
        <f aca="true" t="shared" si="4" ref="G54:G62">F54</f>
        <v>105.66000000000008</v>
      </c>
      <c r="H54" s="44">
        <v>0</v>
      </c>
      <c r="I54" s="21">
        <v>1444</v>
      </c>
    </row>
    <row r="55" spans="1:9" ht="15">
      <c r="A55" s="22">
        <f t="shared" si="1"/>
        <v>43</v>
      </c>
      <c r="B55" s="39" t="s">
        <v>11</v>
      </c>
      <c r="C55" s="41">
        <v>650.18</v>
      </c>
      <c r="D55" s="54">
        <v>0</v>
      </c>
      <c r="E55" s="55">
        <v>590.1</v>
      </c>
      <c r="F55" s="44">
        <f>C55-E55</f>
        <v>60.07999999999993</v>
      </c>
      <c r="G55" s="44">
        <f t="shared" si="4"/>
        <v>60.07999999999993</v>
      </c>
      <c r="H55" s="44">
        <v>0</v>
      </c>
      <c r="I55" s="21">
        <v>581.5</v>
      </c>
    </row>
    <row r="56" spans="1:9" ht="15">
      <c r="A56" s="22">
        <f t="shared" si="1"/>
        <v>44</v>
      </c>
      <c r="B56" s="38" t="s">
        <v>76</v>
      </c>
      <c r="C56" s="41">
        <v>1457.94</v>
      </c>
      <c r="D56" s="54">
        <v>0</v>
      </c>
      <c r="E56" s="55">
        <f>C56-F56</f>
        <v>1340</v>
      </c>
      <c r="F56" s="44">
        <v>117.94</v>
      </c>
      <c r="G56" s="44">
        <f t="shared" si="4"/>
        <v>117.94</v>
      </c>
      <c r="H56" s="44">
        <v>0</v>
      </c>
      <c r="I56" s="21">
        <v>1260</v>
      </c>
    </row>
    <row r="57" spans="1:9" ht="15">
      <c r="A57" s="22">
        <f t="shared" si="1"/>
        <v>45</v>
      </c>
      <c r="B57" s="38" t="s">
        <v>77</v>
      </c>
      <c r="C57" s="41">
        <v>792.29</v>
      </c>
      <c r="D57" s="54">
        <v>0</v>
      </c>
      <c r="E57" s="55">
        <f>C57*0.92</f>
        <v>728.9068</v>
      </c>
      <c r="F57" s="44">
        <f>C57*0.08</f>
        <v>63.383199999999995</v>
      </c>
      <c r="G57" s="44">
        <f t="shared" si="4"/>
        <v>63.383199999999995</v>
      </c>
      <c r="H57" s="44">
        <v>0</v>
      </c>
      <c r="I57" s="21">
        <v>684.5</v>
      </c>
    </row>
    <row r="58" spans="1:9" ht="15">
      <c r="A58" s="22">
        <f t="shared" si="1"/>
        <v>46</v>
      </c>
      <c r="B58" s="38" t="s">
        <v>78</v>
      </c>
      <c r="C58" s="41">
        <v>895.8</v>
      </c>
      <c r="D58" s="54">
        <v>0</v>
      </c>
      <c r="E58" s="55">
        <f>C58-F58</f>
        <v>824.136</v>
      </c>
      <c r="F58" s="44">
        <v>71.664</v>
      </c>
      <c r="G58" s="44">
        <f t="shared" si="4"/>
        <v>71.664</v>
      </c>
      <c r="H58" s="44">
        <v>0</v>
      </c>
      <c r="I58" s="21">
        <v>1045</v>
      </c>
    </row>
    <row r="59" spans="1:9" ht="15">
      <c r="A59" s="22">
        <f t="shared" si="1"/>
        <v>47</v>
      </c>
      <c r="B59" s="38" t="s">
        <v>79</v>
      </c>
      <c r="C59" s="41">
        <v>810</v>
      </c>
      <c r="D59" s="54">
        <v>0</v>
      </c>
      <c r="E59" s="55">
        <f>C59-F59</f>
        <v>745.2</v>
      </c>
      <c r="F59" s="44">
        <v>64.8</v>
      </c>
      <c r="G59" s="44">
        <f t="shared" si="4"/>
        <v>64.8</v>
      </c>
      <c r="H59" s="44">
        <v>0</v>
      </c>
      <c r="I59" s="58">
        <v>815</v>
      </c>
    </row>
    <row r="60" spans="1:9" ht="15">
      <c r="A60" s="22">
        <f t="shared" si="1"/>
        <v>48</v>
      </c>
      <c r="B60" s="38" t="s">
        <v>48</v>
      </c>
      <c r="C60" s="41">
        <v>835.79</v>
      </c>
      <c r="D60" s="54">
        <v>0</v>
      </c>
      <c r="E60" s="55">
        <f>C60-F60</f>
        <v>768.5</v>
      </c>
      <c r="F60" s="44">
        <v>67.29</v>
      </c>
      <c r="G60" s="44">
        <f t="shared" si="4"/>
        <v>67.29</v>
      </c>
      <c r="H60" s="44">
        <v>0</v>
      </c>
      <c r="I60" s="58">
        <v>1025</v>
      </c>
    </row>
    <row r="61" spans="1:9" ht="15">
      <c r="A61" s="22">
        <f t="shared" si="1"/>
        <v>49</v>
      </c>
      <c r="B61" s="39" t="s">
        <v>49</v>
      </c>
      <c r="C61" s="41">
        <v>2249.52</v>
      </c>
      <c r="D61" s="54">
        <v>0</v>
      </c>
      <c r="E61" s="55">
        <v>2069.5</v>
      </c>
      <c r="F61" s="44">
        <f>C61-E61</f>
        <v>180.01999999999998</v>
      </c>
      <c r="G61" s="44">
        <f t="shared" si="4"/>
        <v>180.01999999999998</v>
      </c>
      <c r="H61" s="44">
        <v>0</v>
      </c>
      <c r="I61" s="58">
        <v>2487</v>
      </c>
    </row>
    <row r="62" spans="1:9" ht="15">
      <c r="A62" s="22">
        <f t="shared" si="1"/>
        <v>50</v>
      </c>
      <c r="B62" s="38" t="s">
        <v>37</v>
      </c>
      <c r="C62" s="41">
        <v>652.561</v>
      </c>
      <c r="D62" s="54">
        <v>0</v>
      </c>
      <c r="E62" s="55">
        <f>C62-F62</f>
        <v>619.933</v>
      </c>
      <c r="F62" s="44">
        <v>32.628</v>
      </c>
      <c r="G62" s="44">
        <f t="shared" si="4"/>
        <v>32.628</v>
      </c>
      <c r="H62" s="44">
        <v>0</v>
      </c>
      <c r="I62" s="58">
        <v>836.7</v>
      </c>
    </row>
    <row r="63" spans="1:9" ht="15">
      <c r="A63" s="22">
        <f t="shared" si="1"/>
        <v>51</v>
      </c>
      <c r="B63" s="16" t="s">
        <v>64</v>
      </c>
      <c r="C63" s="57">
        <v>305.308</v>
      </c>
      <c r="D63" s="54">
        <f>C63*0.95</f>
        <v>290.0426</v>
      </c>
      <c r="E63" s="55">
        <v>0</v>
      </c>
      <c r="F63" s="44">
        <f>C63*0.05</f>
        <v>15.2654</v>
      </c>
      <c r="G63" s="44">
        <f>C63*0.05</f>
        <v>15.2654</v>
      </c>
      <c r="H63" s="44">
        <v>0</v>
      </c>
      <c r="I63" s="56">
        <v>402</v>
      </c>
    </row>
    <row r="64" spans="1:9" ht="15.75" thickBot="1">
      <c r="A64" s="22">
        <f t="shared" si="1"/>
        <v>52</v>
      </c>
      <c r="B64" s="16" t="s">
        <v>65</v>
      </c>
      <c r="C64" s="57">
        <v>817.178</v>
      </c>
      <c r="D64" s="54">
        <f>C64*0.95</f>
        <v>776.3190999999999</v>
      </c>
      <c r="E64" s="55">
        <v>0</v>
      </c>
      <c r="F64" s="44">
        <f>C64*0.05</f>
        <v>40.858900000000006</v>
      </c>
      <c r="G64" s="44">
        <f>C64*0.05</f>
        <v>40.858900000000006</v>
      </c>
      <c r="H64" s="44">
        <v>0</v>
      </c>
      <c r="I64" s="56">
        <v>1016</v>
      </c>
    </row>
    <row r="65" spans="1:13" ht="49.5" customHeight="1" thickBot="1">
      <c r="A65" s="23" t="s">
        <v>13</v>
      </c>
      <c r="B65" s="30" t="s">
        <v>12</v>
      </c>
      <c r="C65" s="59">
        <f>SUM(C67:C69)</f>
        <v>4331.4400000000005</v>
      </c>
      <c r="D65" s="59">
        <f aca="true" t="shared" si="5" ref="D65:I65">SUM(D67:D69)</f>
        <v>0</v>
      </c>
      <c r="E65" s="59">
        <f t="shared" si="5"/>
        <v>3979</v>
      </c>
      <c r="F65" s="59">
        <f t="shared" si="5"/>
        <v>352.44</v>
      </c>
      <c r="G65" s="59">
        <f t="shared" si="5"/>
        <v>352.44</v>
      </c>
      <c r="H65" s="59">
        <f t="shared" si="5"/>
        <v>0</v>
      </c>
      <c r="I65" s="31">
        <f t="shared" si="5"/>
        <v>4172.2</v>
      </c>
      <c r="M65" s="52"/>
    </row>
    <row r="66" spans="1:9" ht="15">
      <c r="A66" s="24"/>
      <c r="B66" s="105" t="s">
        <v>8</v>
      </c>
      <c r="C66" s="106"/>
      <c r="D66" s="106"/>
      <c r="E66" s="106"/>
      <c r="F66" s="106"/>
      <c r="G66" s="106"/>
      <c r="H66" s="106"/>
      <c r="I66" s="107"/>
    </row>
    <row r="67" spans="1:11" ht="33" customHeight="1">
      <c r="A67" s="25">
        <v>1</v>
      </c>
      <c r="B67" s="36" t="s">
        <v>75</v>
      </c>
      <c r="C67" s="46">
        <v>2229.01</v>
      </c>
      <c r="D67" s="41">
        <v>0</v>
      </c>
      <c r="E67" s="60">
        <f>C67-F67</f>
        <v>2050.5</v>
      </c>
      <c r="F67" s="48">
        <v>178.51</v>
      </c>
      <c r="G67" s="48">
        <f>F67</f>
        <v>178.51</v>
      </c>
      <c r="H67" s="48">
        <v>0</v>
      </c>
      <c r="I67" s="51">
        <v>2205.5</v>
      </c>
      <c r="K67" s="47"/>
    </row>
    <row r="68" spans="1:12" ht="30.75" customHeight="1">
      <c r="A68" s="26">
        <f>A67+1</f>
        <v>2</v>
      </c>
      <c r="B68" s="38" t="s">
        <v>80</v>
      </c>
      <c r="C68" s="41">
        <v>1619.95</v>
      </c>
      <c r="D68" s="41">
        <v>0</v>
      </c>
      <c r="E68" s="60">
        <f>C68-F68</f>
        <v>1490</v>
      </c>
      <c r="F68" s="48">
        <v>129.95</v>
      </c>
      <c r="G68" s="48">
        <f>F68</f>
        <v>129.95</v>
      </c>
      <c r="H68" s="48">
        <v>0</v>
      </c>
      <c r="I68" s="51">
        <v>1540</v>
      </c>
      <c r="L68" s="52"/>
    </row>
    <row r="69" spans="1:9" ht="30" customHeight="1" thickBot="1">
      <c r="A69" s="26">
        <f>A68+1</f>
        <v>3</v>
      </c>
      <c r="B69" s="38" t="s">
        <v>57</v>
      </c>
      <c r="C69" s="41">
        <v>482.48</v>
      </c>
      <c r="D69" s="41">
        <v>0</v>
      </c>
      <c r="E69" s="60">
        <f>C69-F69</f>
        <v>438.5</v>
      </c>
      <c r="F69" s="48">
        <v>43.98</v>
      </c>
      <c r="G69" s="48">
        <f>F69</f>
        <v>43.98</v>
      </c>
      <c r="H69" s="48">
        <v>0</v>
      </c>
      <c r="I69" s="51">
        <v>426.7</v>
      </c>
    </row>
    <row r="70" spans="1:9" ht="49.5" customHeight="1" thickBot="1">
      <c r="A70" s="23" t="s">
        <v>15</v>
      </c>
      <c r="B70" s="30" t="s">
        <v>14</v>
      </c>
      <c r="C70" s="61">
        <f>SUM(C72:C75)</f>
        <v>0</v>
      </c>
      <c r="D70" s="61">
        <f>SUM(D72:D75)</f>
        <v>0</v>
      </c>
      <c r="E70" s="61">
        <f>SUM(E72:E75)</f>
        <v>0</v>
      </c>
      <c r="F70" s="61">
        <f>SUM(F72:F75)</f>
        <v>0</v>
      </c>
      <c r="G70" s="61">
        <f>SUM(G72:G75)</f>
        <v>0</v>
      </c>
      <c r="H70" s="61">
        <v>0</v>
      </c>
      <c r="I70" s="62" t="s">
        <v>41</v>
      </c>
    </row>
    <row r="71" spans="1:9" ht="15">
      <c r="A71" s="24"/>
      <c r="B71" s="102" t="s">
        <v>8</v>
      </c>
      <c r="C71" s="103"/>
      <c r="D71" s="103"/>
      <c r="E71" s="103"/>
      <c r="F71" s="103"/>
      <c r="G71" s="103"/>
      <c r="H71" s="103"/>
      <c r="I71" s="104"/>
    </row>
    <row r="72" spans="1:9" ht="30">
      <c r="A72" s="27">
        <v>1</v>
      </c>
      <c r="B72" s="63" t="s">
        <v>38</v>
      </c>
      <c r="C72" s="67">
        <v>0</v>
      </c>
      <c r="D72" s="67">
        <v>0</v>
      </c>
      <c r="E72" s="67">
        <v>0</v>
      </c>
      <c r="F72" s="67">
        <v>0</v>
      </c>
      <c r="G72" s="67">
        <v>0</v>
      </c>
      <c r="H72" s="67">
        <v>0</v>
      </c>
      <c r="I72" s="67" t="s">
        <v>41</v>
      </c>
    </row>
    <row r="73" spans="1:12" ht="45.75" customHeight="1">
      <c r="A73" s="27">
        <v>2</v>
      </c>
      <c r="B73" s="63" t="s">
        <v>82</v>
      </c>
      <c r="C73" s="67">
        <v>0</v>
      </c>
      <c r="D73" s="67">
        <v>0</v>
      </c>
      <c r="E73" s="67">
        <v>0</v>
      </c>
      <c r="F73" s="67">
        <v>0</v>
      </c>
      <c r="G73" s="67">
        <v>0</v>
      </c>
      <c r="H73" s="67">
        <v>0</v>
      </c>
      <c r="I73" s="67" t="s">
        <v>41</v>
      </c>
      <c r="L73" s="52"/>
    </row>
    <row r="74" spans="1:9" ht="22.5" customHeight="1">
      <c r="A74" s="27">
        <v>3</v>
      </c>
      <c r="B74" s="64" t="s">
        <v>39</v>
      </c>
      <c r="C74" s="67">
        <v>0</v>
      </c>
      <c r="D74" s="67">
        <v>0</v>
      </c>
      <c r="E74" s="67">
        <v>0</v>
      </c>
      <c r="F74" s="67">
        <v>0</v>
      </c>
      <c r="G74" s="67">
        <v>0</v>
      </c>
      <c r="H74" s="67">
        <v>0</v>
      </c>
      <c r="I74" s="67" t="s">
        <v>41</v>
      </c>
    </row>
    <row r="75" spans="1:9" ht="15.75" thickBot="1">
      <c r="A75" s="28">
        <v>4</v>
      </c>
      <c r="B75" s="65" t="s">
        <v>40</v>
      </c>
      <c r="C75" s="68">
        <v>0</v>
      </c>
      <c r="D75" s="68">
        <v>0</v>
      </c>
      <c r="E75" s="68">
        <v>0</v>
      </c>
      <c r="F75" s="68">
        <v>0</v>
      </c>
      <c r="G75" s="68">
        <v>0</v>
      </c>
      <c r="H75" s="68">
        <v>0</v>
      </c>
      <c r="I75" s="68" t="s">
        <v>41</v>
      </c>
    </row>
    <row r="76" spans="1:9" ht="48" customHeight="1" thickBot="1">
      <c r="A76" s="75" t="s">
        <v>16</v>
      </c>
      <c r="B76" s="66" t="s">
        <v>17</v>
      </c>
      <c r="C76" s="71">
        <v>9816.861</v>
      </c>
      <c r="D76" s="69">
        <v>0</v>
      </c>
      <c r="E76" s="69">
        <v>0</v>
      </c>
      <c r="F76" s="71">
        <v>9816.861</v>
      </c>
      <c r="G76" s="69">
        <v>0</v>
      </c>
      <c r="H76" s="69">
        <v>0</v>
      </c>
      <c r="I76" s="70" t="str">
        <f>I70</f>
        <v>-</v>
      </c>
    </row>
    <row r="77" spans="1:9" ht="29.25" thickBot="1">
      <c r="A77" s="75" t="s">
        <v>19</v>
      </c>
      <c r="B77" s="66" t="s">
        <v>18</v>
      </c>
      <c r="C77" s="76">
        <f>SUM(C79:C113)</f>
        <v>15224.499949999989</v>
      </c>
      <c r="D77" s="61">
        <v>0</v>
      </c>
      <c r="E77" s="61">
        <v>0</v>
      </c>
      <c r="F77" s="76">
        <f>SUM(F79:F113)</f>
        <v>15224.499619999988</v>
      </c>
      <c r="G77" s="61">
        <v>0</v>
      </c>
      <c r="H77" s="61">
        <v>0</v>
      </c>
      <c r="I77" s="62">
        <f>SUM(I79:I113)</f>
        <v>7000</v>
      </c>
    </row>
    <row r="78" spans="1:9" ht="15">
      <c r="A78" s="77"/>
      <c r="B78" s="72" t="s">
        <v>8</v>
      </c>
      <c r="C78" s="73"/>
      <c r="D78" s="73"/>
      <c r="E78" s="73"/>
      <c r="F78" s="73"/>
      <c r="G78" s="73"/>
      <c r="H78" s="73"/>
      <c r="I78" s="74"/>
    </row>
    <row r="79" spans="1:12" ht="15">
      <c r="A79" s="27">
        <v>1</v>
      </c>
      <c r="B79" s="78" t="s">
        <v>83</v>
      </c>
      <c r="C79" s="79">
        <v>435.094</v>
      </c>
      <c r="D79" s="80">
        <v>0</v>
      </c>
      <c r="E79" s="80">
        <v>0</v>
      </c>
      <c r="F79" s="79">
        <v>435.094</v>
      </c>
      <c r="G79" s="80">
        <v>0</v>
      </c>
      <c r="H79" s="80">
        <v>0</v>
      </c>
      <c r="I79" s="81">
        <v>200</v>
      </c>
      <c r="L79" s="52"/>
    </row>
    <row r="80" spans="1:9" ht="30" customHeight="1">
      <c r="A80" s="27">
        <v>2</v>
      </c>
      <c r="B80" s="78" t="s">
        <v>84</v>
      </c>
      <c r="C80" s="79">
        <v>434.84133</v>
      </c>
      <c r="D80" s="80">
        <v>0</v>
      </c>
      <c r="E80" s="80">
        <v>0</v>
      </c>
      <c r="F80" s="79">
        <v>434.84133</v>
      </c>
      <c r="G80" s="80">
        <v>0</v>
      </c>
      <c r="H80" s="80">
        <v>0</v>
      </c>
      <c r="I80" s="81">
        <v>200</v>
      </c>
    </row>
    <row r="81" spans="1:9" ht="15">
      <c r="A81" s="27">
        <v>3</v>
      </c>
      <c r="B81" s="78" t="s">
        <v>85</v>
      </c>
      <c r="C81" s="79">
        <v>435.094</v>
      </c>
      <c r="D81" s="80">
        <v>0</v>
      </c>
      <c r="E81" s="80">
        <v>0</v>
      </c>
      <c r="F81" s="79">
        <v>435.094</v>
      </c>
      <c r="G81" s="80">
        <v>0</v>
      </c>
      <c r="H81" s="80">
        <v>0</v>
      </c>
      <c r="I81" s="81">
        <v>200</v>
      </c>
    </row>
    <row r="82" spans="1:9" ht="27" customHeight="1">
      <c r="A82" s="27">
        <v>4</v>
      </c>
      <c r="B82" s="78" t="s">
        <v>86</v>
      </c>
      <c r="C82" s="79">
        <v>434.84133</v>
      </c>
      <c r="D82" s="80">
        <v>0</v>
      </c>
      <c r="E82" s="80">
        <v>0</v>
      </c>
      <c r="F82" s="79">
        <v>434.84133</v>
      </c>
      <c r="G82" s="80">
        <v>0</v>
      </c>
      <c r="H82" s="80">
        <v>0</v>
      </c>
      <c r="I82" s="81">
        <v>200</v>
      </c>
    </row>
    <row r="83" spans="1:12" ht="15">
      <c r="A83" s="27">
        <v>5</v>
      </c>
      <c r="B83" s="78" t="s">
        <v>87</v>
      </c>
      <c r="C83" s="79">
        <v>435.094</v>
      </c>
      <c r="D83" s="80">
        <v>0</v>
      </c>
      <c r="E83" s="80">
        <v>0</v>
      </c>
      <c r="F83" s="79">
        <v>435.094</v>
      </c>
      <c r="G83" s="80">
        <v>0</v>
      </c>
      <c r="H83" s="80">
        <v>0</v>
      </c>
      <c r="I83" s="81">
        <v>200</v>
      </c>
      <c r="L83" s="53"/>
    </row>
    <row r="84" spans="1:9" ht="33" customHeight="1">
      <c r="A84" s="27">
        <v>6</v>
      </c>
      <c r="B84" s="78" t="s">
        <v>88</v>
      </c>
      <c r="C84" s="79">
        <v>434.84133</v>
      </c>
      <c r="D84" s="80">
        <v>0</v>
      </c>
      <c r="E84" s="80">
        <v>0</v>
      </c>
      <c r="F84" s="79">
        <v>434.841</v>
      </c>
      <c r="G84" s="80">
        <v>0</v>
      </c>
      <c r="H84" s="80"/>
      <c r="I84" s="81">
        <v>200</v>
      </c>
    </row>
    <row r="85" spans="1:9" ht="15">
      <c r="A85" s="27">
        <v>7</v>
      </c>
      <c r="B85" s="78" t="s">
        <v>89</v>
      </c>
      <c r="C85" s="79">
        <v>435.094</v>
      </c>
      <c r="D85" s="80">
        <v>0</v>
      </c>
      <c r="E85" s="80">
        <v>0</v>
      </c>
      <c r="F85" s="79">
        <v>435.094</v>
      </c>
      <c r="G85" s="80">
        <v>0</v>
      </c>
      <c r="H85" s="80">
        <v>0</v>
      </c>
      <c r="I85" s="81">
        <v>200</v>
      </c>
    </row>
    <row r="86" spans="1:9" ht="15" customHeight="1">
      <c r="A86" s="27">
        <v>8</v>
      </c>
      <c r="B86" s="78" t="s">
        <v>116</v>
      </c>
      <c r="C86" s="79">
        <v>435.094</v>
      </c>
      <c r="D86" s="80">
        <v>0</v>
      </c>
      <c r="E86" s="80">
        <v>0</v>
      </c>
      <c r="F86" s="79">
        <v>435.094</v>
      </c>
      <c r="G86" s="80">
        <v>0</v>
      </c>
      <c r="H86" s="80"/>
      <c r="I86" s="81">
        <v>200</v>
      </c>
    </row>
    <row r="87" spans="1:9" ht="30">
      <c r="A87" s="27">
        <v>9</v>
      </c>
      <c r="B87" s="78" t="s">
        <v>90</v>
      </c>
      <c r="C87" s="79">
        <v>435.094</v>
      </c>
      <c r="D87" s="80">
        <v>0</v>
      </c>
      <c r="E87" s="80">
        <v>0</v>
      </c>
      <c r="F87" s="79">
        <v>435.094</v>
      </c>
      <c r="G87" s="80">
        <v>0</v>
      </c>
      <c r="H87" s="80">
        <v>0</v>
      </c>
      <c r="I87" s="81">
        <v>200</v>
      </c>
    </row>
    <row r="88" spans="1:9" ht="15">
      <c r="A88" s="27">
        <v>10</v>
      </c>
      <c r="B88" s="78" t="s">
        <v>91</v>
      </c>
      <c r="C88" s="79">
        <v>435.094</v>
      </c>
      <c r="D88" s="80">
        <v>0</v>
      </c>
      <c r="E88" s="80">
        <v>0</v>
      </c>
      <c r="F88" s="79">
        <v>435.094</v>
      </c>
      <c r="G88" s="80">
        <v>0</v>
      </c>
      <c r="H88" s="80">
        <v>0</v>
      </c>
      <c r="I88" s="81">
        <v>200</v>
      </c>
    </row>
    <row r="89" spans="1:9" ht="15" customHeight="1">
      <c r="A89" s="27">
        <v>11</v>
      </c>
      <c r="B89" s="78" t="s">
        <v>92</v>
      </c>
      <c r="C89" s="79">
        <v>434.84133</v>
      </c>
      <c r="D89" s="80">
        <v>0</v>
      </c>
      <c r="E89" s="80">
        <v>0</v>
      </c>
      <c r="F89" s="79">
        <v>434.84133</v>
      </c>
      <c r="G89" s="80">
        <v>0</v>
      </c>
      <c r="H89" s="80">
        <v>0</v>
      </c>
      <c r="I89" s="81">
        <v>200</v>
      </c>
    </row>
    <row r="90" spans="1:9" ht="30">
      <c r="A90" s="27">
        <v>12</v>
      </c>
      <c r="B90" s="78" t="s">
        <v>93</v>
      </c>
      <c r="C90" s="79">
        <v>434.84133</v>
      </c>
      <c r="D90" s="80">
        <v>0</v>
      </c>
      <c r="E90" s="80">
        <v>0</v>
      </c>
      <c r="F90" s="79">
        <v>434.84133</v>
      </c>
      <c r="G90" s="80">
        <v>0</v>
      </c>
      <c r="H90" s="80">
        <v>0</v>
      </c>
      <c r="I90" s="81">
        <v>200</v>
      </c>
    </row>
    <row r="91" spans="1:9" ht="30">
      <c r="A91" s="27">
        <v>13</v>
      </c>
      <c r="B91" s="78" t="s">
        <v>94</v>
      </c>
      <c r="C91" s="79">
        <v>435.094</v>
      </c>
      <c r="D91" s="80">
        <v>0</v>
      </c>
      <c r="E91" s="80">
        <v>0</v>
      </c>
      <c r="F91" s="79">
        <v>435.094</v>
      </c>
      <c r="G91" s="80">
        <v>0</v>
      </c>
      <c r="H91" s="80">
        <v>0</v>
      </c>
      <c r="I91" s="81">
        <v>200</v>
      </c>
    </row>
    <row r="92" spans="1:9" ht="15" customHeight="1">
      <c r="A92" s="27">
        <v>14</v>
      </c>
      <c r="B92" s="78" t="s">
        <v>95</v>
      </c>
      <c r="C92" s="79">
        <v>435.094</v>
      </c>
      <c r="D92" s="80">
        <v>0</v>
      </c>
      <c r="E92" s="80">
        <v>0</v>
      </c>
      <c r="F92" s="79">
        <v>435.094</v>
      </c>
      <c r="G92" s="80">
        <v>0</v>
      </c>
      <c r="H92" s="80">
        <v>0</v>
      </c>
      <c r="I92" s="81">
        <v>200</v>
      </c>
    </row>
    <row r="93" spans="1:9" ht="15">
      <c r="A93" s="27">
        <v>15</v>
      </c>
      <c r="B93" s="78" t="s">
        <v>96</v>
      </c>
      <c r="C93" s="79">
        <v>434.84133</v>
      </c>
      <c r="D93" s="80">
        <v>0</v>
      </c>
      <c r="E93" s="80">
        <v>0</v>
      </c>
      <c r="F93" s="79">
        <v>434.84133</v>
      </c>
      <c r="G93" s="80">
        <v>0</v>
      </c>
      <c r="H93" s="80">
        <v>0</v>
      </c>
      <c r="I93" s="81">
        <v>200</v>
      </c>
    </row>
    <row r="94" spans="1:9" ht="15" customHeight="1">
      <c r="A94" s="27">
        <v>16</v>
      </c>
      <c r="B94" s="78" t="s">
        <v>97</v>
      </c>
      <c r="C94" s="79">
        <v>435.094</v>
      </c>
      <c r="D94" s="80">
        <v>0</v>
      </c>
      <c r="E94" s="80">
        <v>0</v>
      </c>
      <c r="F94" s="79">
        <v>435.094</v>
      </c>
      <c r="G94" s="80">
        <v>0</v>
      </c>
      <c r="H94" s="80">
        <v>0</v>
      </c>
      <c r="I94" s="81">
        <v>200</v>
      </c>
    </row>
    <row r="95" spans="1:9" ht="15" customHeight="1">
      <c r="A95" s="27">
        <v>17</v>
      </c>
      <c r="B95" s="78" t="s">
        <v>98</v>
      </c>
      <c r="C95" s="79">
        <v>434.84133</v>
      </c>
      <c r="D95" s="80">
        <v>0</v>
      </c>
      <c r="E95" s="80">
        <v>0</v>
      </c>
      <c r="F95" s="79">
        <v>434.84133</v>
      </c>
      <c r="G95" s="80">
        <v>0</v>
      </c>
      <c r="H95" s="80">
        <v>0</v>
      </c>
      <c r="I95" s="81">
        <v>200</v>
      </c>
    </row>
    <row r="96" spans="1:9" ht="15">
      <c r="A96" s="27">
        <v>18</v>
      </c>
      <c r="B96" s="78" t="s">
        <v>99</v>
      </c>
      <c r="C96" s="79">
        <v>435.094</v>
      </c>
      <c r="D96" s="80">
        <v>0</v>
      </c>
      <c r="E96" s="80">
        <v>0</v>
      </c>
      <c r="F96" s="79">
        <v>435.094</v>
      </c>
      <c r="G96" s="80">
        <v>0</v>
      </c>
      <c r="H96" s="80">
        <v>0</v>
      </c>
      <c r="I96" s="81">
        <v>200</v>
      </c>
    </row>
    <row r="97" spans="1:9" ht="30">
      <c r="A97" s="27">
        <v>19</v>
      </c>
      <c r="B97" s="78" t="s">
        <v>100</v>
      </c>
      <c r="C97" s="79">
        <v>434.84133</v>
      </c>
      <c r="D97" s="80">
        <v>0</v>
      </c>
      <c r="E97" s="80">
        <v>0</v>
      </c>
      <c r="F97" s="79">
        <v>434.84133</v>
      </c>
      <c r="G97" s="80">
        <v>0</v>
      </c>
      <c r="H97" s="80">
        <v>0</v>
      </c>
      <c r="I97" s="81">
        <v>200</v>
      </c>
    </row>
    <row r="98" spans="1:9" ht="15">
      <c r="A98" s="27">
        <v>20</v>
      </c>
      <c r="B98" s="78" t="s">
        <v>101</v>
      </c>
      <c r="C98" s="79">
        <v>435.094</v>
      </c>
      <c r="D98" s="80">
        <v>0</v>
      </c>
      <c r="E98" s="80">
        <v>0</v>
      </c>
      <c r="F98" s="79">
        <v>435.094</v>
      </c>
      <c r="G98" s="80">
        <v>0</v>
      </c>
      <c r="H98" s="80">
        <v>0</v>
      </c>
      <c r="I98" s="81">
        <v>200</v>
      </c>
    </row>
    <row r="99" spans="1:9" ht="15" customHeight="1">
      <c r="A99" s="27">
        <v>21</v>
      </c>
      <c r="B99" s="78" t="s">
        <v>102</v>
      </c>
      <c r="C99" s="79">
        <v>435.094</v>
      </c>
      <c r="D99" s="80">
        <v>0</v>
      </c>
      <c r="E99" s="80">
        <v>0</v>
      </c>
      <c r="F99" s="79">
        <v>435.094</v>
      </c>
      <c r="G99" s="80">
        <v>0</v>
      </c>
      <c r="H99" s="80">
        <v>0</v>
      </c>
      <c r="I99" s="81">
        <v>200</v>
      </c>
    </row>
    <row r="100" spans="1:9" ht="15">
      <c r="A100" s="27">
        <v>22</v>
      </c>
      <c r="B100" s="82" t="s">
        <v>103</v>
      </c>
      <c r="C100" s="79">
        <v>434.84133</v>
      </c>
      <c r="D100" s="80">
        <v>0</v>
      </c>
      <c r="E100" s="80">
        <v>0</v>
      </c>
      <c r="F100" s="79">
        <v>434.84133</v>
      </c>
      <c r="G100" s="80">
        <v>0</v>
      </c>
      <c r="H100" s="80">
        <v>0</v>
      </c>
      <c r="I100" s="81">
        <v>200</v>
      </c>
    </row>
    <row r="101" spans="1:9" ht="15">
      <c r="A101" s="27">
        <v>23</v>
      </c>
      <c r="B101" s="78" t="s">
        <v>104</v>
      </c>
      <c r="C101" s="79">
        <v>435.094</v>
      </c>
      <c r="D101" s="80">
        <v>0</v>
      </c>
      <c r="E101" s="80">
        <v>0</v>
      </c>
      <c r="F101" s="79">
        <v>435.094</v>
      </c>
      <c r="G101" s="80">
        <v>0</v>
      </c>
      <c r="H101" s="80">
        <v>0</v>
      </c>
      <c r="I101" s="81">
        <v>200</v>
      </c>
    </row>
    <row r="102" spans="1:9" ht="15">
      <c r="A102" s="27">
        <v>24</v>
      </c>
      <c r="B102" s="78" t="s">
        <v>105</v>
      </c>
      <c r="C102" s="79">
        <v>435.094</v>
      </c>
      <c r="D102" s="80">
        <v>0</v>
      </c>
      <c r="E102" s="80">
        <v>0</v>
      </c>
      <c r="F102" s="79">
        <v>435.094</v>
      </c>
      <c r="G102" s="80">
        <v>0</v>
      </c>
      <c r="H102" s="80">
        <v>0</v>
      </c>
      <c r="I102" s="81">
        <v>200</v>
      </c>
    </row>
    <row r="103" spans="1:9" ht="15" customHeight="1">
      <c r="A103" s="27">
        <v>25</v>
      </c>
      <c r="B103" s="78" t="s">
        <v>117</v>
      </c>
      <c r="C103" s="79">
        <v>434.84133</v>
      </c>
      <c r="D103" s="80">
        <v>0</v>
      </c>
      <c r="E103" s="80">
        <v>0</v>
      </c>
      <c r="F103" s="79">
        <v>434.84133</v>
      </c>
      <c r="G103" s="80">
        <v>0</v>
      </c>
      <c r="H103" s="80">
        <v>0</v>
      </c>
      <c r="I103" s="81">
        <v>200</v>
      </c>
    </row>
    <row r="104" spans="1:9" ht="15">
      <c r="A104" s="27">
        <v>26</v>
      </c>
      <c r="B104" s="78" t="s">
        <v>106</v>
      </c>
      <c r="C104" s="79">
        <v>434.84133</v>
      </c>
      <c r="D104" s="80">
        <v>0</v>
      </c>
      <c r="E104" s="80">
        <v>0</v>
      </c>
      <c r="F104" s="79">
        <v>434.84133</v>
      </c>
      <c r="G104" s="80">
        <v>0</v>
      </c>
      <c r="H104" s="80">
        <v>0</v>
      </c>
      <c r="I104" s="81">
        <v>200</v>
      </c>
    </row>
    <row r="105" spans="1:9" ht="17.25" customHeight="1">
      <c r="A105" s="27">
        <v>27</v>
      </c>
      <c r="B105" s="78" t="s">
        <v>107</v>
      </c>
      <c r="C105" s="79">
        <v>435.094</v>
      </c>
      <c r="D105" s="80">
        <v>0</v>
      </c>
      <c r="E105" s="80">
        <v>0</v>
      </c>
      <c r="F105" s="79">
        <v>435.094</v>
      </c>
      <c r="G105" s="80">
        <v>0</v>
      </c>
      <c r="H105" s="80">
        <v>0</v>
      </c>
      <c r="I105" s="81">
        <v>200</v>
      </c>
    </row>
    <row r="106" spans="1:9" ht="15" customHeight="1">
      <c r="A106" s="27">
        <v>28</v>
      </c>
      <c r="B106" s="78" t="s">
        <v>108</v>
      </c>
      <c r="C106" s="79">
        <v>435.094</v>
      </c>
      <c r="D106" s="80">
        <v>0</v>
      </c>
      <c r="E106" s="80">
        <v>0</v>
      </c>
      <c r="F106" s="79">
        <v>435.094</v>
      </c>
      <c r="G106" s="80">
        <v>0</v>
      </c>
      <c r="H106" s="80">
        <v>0</v>
      </c>
      <c r="I106" s="81">
        <v>200</v>
      </c>
    </row>
    <row r="107" spans="1:9" ht="15">
      <c r="A107" s="27">
        <v>29</v>
      </c>
      <c r="B107" s="78" t="s">
        <v>109</v>
      </c>
      <c r="C107" s="79">
        <v>434.84133</v>
      </c>
      <c r="D107" s="80">
        <v>0</v>
      </c>
      <c r="E107" s="80">
        <v>0</v>
      </c>
      <c r="F107" s="79">
        <v>434.84133</v>
      </c>
      <c r="G107" s="80">
        <v>0</v>
      </c>
      <c r="H107" s="80">
        <v>0</v>
      </c>
      <c r="I107" s="81">
        <v>200</v>
      </c>
    </row>
    <row r="108" spans="1:9" ht="15">
      <c r="A108" s="27">
        <v>30</v>
      </c>
      <c r="B108" s="78" t="s">
        <v>110</v>
      </c>
      <c r="C108" s="79">
        <v>435.094</v>
      </c>
      <c r="D108" s="80">
        <v>0</v>
      </c>
      <c r="E108" s="80">
        <v>0</v>
      </c>
      <c r="F108" s="79">
        <v>435.094</v>
      </c>
      <c r="G108" s="80">
        <v>0</v>
      </c>
      <c r="H108" s="80">
        <v>0</v>
      </c>
      <c r="I108" s="81">
        <v>200</v>
      </c>
    </row>
    <row r="109" spans="1:9" ht="30">
      <c r="A109" s="27">
        <v>31</v>
      </c>
      <c r="B109" s="78" t="s">
        <v>111</v>
      </c>
      <c r="C109" s="79">
        <v>435.094</v>
      </c>
      <c r="D109" s="80">
        <v>0</v>
      </c>
      <c r="E109" s="80">
        <v>0</v>
      </c>
      <c r="F109" s="79">
        <v>435.094</v>
      </c>
      <c r="G109" s="80">
        <v>0</v>
      </c>
      <c r="H109" s="80">
        <v>0</v>
      </c>
      <c r="I109" s="81">
        <v>200</v>
      </c>
    </row>
    <row r="110" spans="1:9" ht="30.75" customHeight="1">
      <c r="A110" s="27">
        <v>32</v>
      </c>
      <c r="B110" s="78" t="s">
        <v>112</v>
      </c>
      <c r="C110" s="79">
        <v>434.84133</v>
      </c>
      <c r="D110" s="80">
        <v>0</v>
      </c>
      <c r="E110" s="80">
        <v>0</v>
      </c>
      <c r="F110" s="79">
        <v>434.84133</v>
      </c>
      <c r="G110" s="80">
        <v>0</v>
      </c>
      <c r="H110" s="80">
        <v>0</v>
      </c>
      <c r="I110" s="81">
        <v>200</v>
      </c>
    </row>
    <row r="111" spans="1:9" ht="30">
      <c r="A111" s="27">
        <v>33</v>
      </c>
      <c r="B111" s="78" t="s">
        <v>113</v>
      </c>
      <c r="C111" s="79">
        <v>434.84133</v>
      </c>
      <c r="D111" s="80">
        <v>0</v>
      </c>
      <c r="E111" s="80">
        <v>0</v>
      </c>
      <c r="F111" s="79">
        <v>434.84133</v>
      </c>
      <c r="G111" s="80">
        <v>0</v>
      </c>
      <c r="H111" s="80">
        <v>0</v>
      </c>
      <c r="I111" s="81">
        <v>200</v>
      </c>
    </row>
    <row r="112" spans="1:9" ht="34.5" customHeight="1">
      <c r="A112" s="27">
        <v>34</v>
      </c>
      <c r="B112" s="78" t="s">
        <v>114</v>
      </c>
      <c r="C112" s="79">
        <v>435.094</v>
      </c>
      <c r="D112" s="80">
        <v>0</v>
      </c>
      <c r="E112" s="80">
        <v>0</v>
      </c>
      <c r="F112" s="79">
        <v>435.094</v>
      </c>
      <c r="G112" s="80">
        <v>0</v>
      </c>
      <c r="H112" s="80">
        <v>0</v>
      </c>
      <c r="I112" s="81">
        <v>200</v>
      </c>
    </row>
    <row r="113" spans="1:9" ht="15" customHeight="1">
      <c r="A113" s="27">
        <v>35</v>
      </c>
      <c r="B113" s="78" t="s">
        <v>118</v>
      </c>
      <c r="C113" s="79">
        <v>434.84133</v>
      </c>
      <c r="D113" s="80">
        <v>0</v>
      </c>
      <c r="E113" s="80">
        <v>0</v>
      </c>
      <c r="F113" s="79">
        <v>434.84133</v>
      </c>
      <c r="G113" s="80">
        <v>0</v>
      </c>
      <c r="H113" s="80">
        <v>0</v>
      </c>
      <c r="I113" s="81">
        <v>200</v>
      </c>
    </row>
    <row r="114" spans="1:9" ht="15.75">
      <c r="A114" s="83"/>
      <c r="B114" s="84"/>
      <c r="C114" s="85"/>
      <c r="D114" s="85"/>
      <c r="E114" s="85"/>
      <c r="F114" s="85"/>
      <c r="G114" s="85"/>
      <c r="H114" s="85"/>
      <c r="I114" s="87" t="s">
        <v>121</v>
      </c>
    </row>
    <row r="115" spans="1:9" ht="15.75">
      <c r="A115" s="83"/>
      <c r="B115" s="85" t="s">
        <v>60</v>
      </c>
      <c r="C115" s="86"/>
      <c r="D115" s="86"/>
      <c r="E115" s="86"/>
      <c r="F115" s="86"/>
      <c r="G115" s="88" t="s">
        <v>119</v>
      </c>
      <c r="H115" s="88"/>
      <c r="I115" s="85"/>
    </row>
    <row r="116" spans="1:9" ht="15.75">
      <c r="A116" s="83"/>
      <c r="B116" s="84"/>
      <c r="C116" s="85"/>
      <c r="D116" s="85"/>
      <c r="E116" s="85"/>
      <c r="F116" s="85"/>
      <c r="G116" s="85"/>
      <c r="H116" s="85"/>
      <c r="I116" s="85"/>
    </row>
    <row r="117" spans="1:9" ht="15.75">
      <c r="A117" s="83"/>
      <c r="B117" s="84"/>
      <c r="C117" s="85"/>
      <c r="D117" s="85"/>
      <c r="E117" s="85"/>
      <c r="F117" s="85"/>
      <c r="G117" s="85"/>
      <c r="H117" s="85"/>
      <c r="I117" s="85"/>
    </row>
    <row r="118" spans="1:9" ht="15.75">
      <c r="A118" s="83"/>
      <c r="B118" s="84"/>
      <c r="C118" s="85"/>
      <c r="D118" s="85"/>
      <c r="E118" s="85"/>
      <c r="F118" s="85"/>
      <c r="G118" s="85"/>
      <c r="H118" s="85"/>
      <c r="I118" s="85"/>
    </row>
    <row r="119" spans="1:9" ht="15.75">
      <c r="A119" s="83"/>
      <c r="B119" s="84"/>
      <c r="C119" s="85"/>
      <c r="D119" s="85"/>
      <c r="E119" s="85"/>
      <c r="F119" s="85"/>
      <c r="G119" s="85"/>
      <c r="H119" s="85"/>
      <c r="I119" s="85"/>
    </row>
    <row r="120" spans="1:9" ht="15.75">
      <c r="A120" s="83"/>
      <c r="B120" s="84"/>
      <c r="C120" s="85"/>
      <c r="D120" s="85"/>
      <c r="E120" s="85"/>
      <c r="F120" s="85"/>
      <c r="G120" s="85"/>
      <c r="H120" s="85"/>
      <c r="I120" s="85"/>
    </row>
    <row r="121" spans="1:9" ht="15.75">
      <c r="A121" s="83"/>
      <c r="B121" s="84"/>
      <c r="C121" s="85"/>
      <c r="D121" s="85"/>
      <c r="E121" s="85"/>
      <c r="F121" s="85"/>
      <c r="G121" s="85"/>
      <c r="H121" s="85"/>
      <c r="I121" s="85"/>
    </row>
    <row r="122" spans="1:9" ht="15.75">
      <c r="A122" s="84"/>
      <c r="B122" s="84"/>
      <c r="C122" s="85"/>
      <c r="D122" s="85"/>
      <c r="E122" s="85"/>
      <c r="F122" s="85"/>
      <c r="G122" s="85"/>
      <c r="H122" s="85"/>
      <c r="I122" s="85"/>
    </row>
    <row r="123" spans="1:9" ht="15.75">
      <c r="A123" s="84"/>
      <c r="B123" s="84"/>
      <c r="C123" s="85"/>
      <c r="D123" s="85"/>
      <c r="E123" s="85"/>
      <c r="F123" s="85"/>
      <c r="G123" s="85"/>
      <c r="H123" s="85"/>
      <c r="I123" s="85"/>
    </row>
    <row r="124" spans="1:9" ht="15.75">
      <c r="A124" s="84"/>
      <c r="B124" s="84"/>
      <c r="C124" s="85"/>
      <c r="D124" s="85"/>
      <c r="E124" s="85"/>
      <c r="F124" s="85"/>
      <c r="G124" s="85"/>
      <c r="H124" s="85"/>
      <c r="I124" s="85"/>
    </row>
    <row r="125" spans="1:9" ht="15.75">
      <c r="A125" s="84"/>
      <c r="B125" s="84"/>
      <c r="C125" s="85"/>
      <c r="D125" s="85"/>
      <c r="E125" s="85"/>
      <c r="F125" s="85"/>
      <c r="G125" s="85"/>
      <c r="H125" s="85"/>
      <c r="I125" s="85"/>
    </row>
    <row r="126" spans="1:9" ht="15.75">
      <c r="A126" s="84"/>
      <c r="B126" s="84"/>
      <c r="C126" s="85"/>
      <c r="D126" s="85"/>
      <c r="E126" s="85"/>
      <c r="F126" s="85"/>
      <c r="G126" s="85"/>
      <c r="H126" s="85"/>
      <c r="I126" s="85"/>
    </row>
    <row r="127" spans="1:9" ht="15.75">
      <c r="A127" s="84"/>
      <c r="B127" s="84"/>
      <c r="C127" s="85"/>
      <c r="D127" s="85"/>
      <c r="E127" s="85"/>
      <c r="F127" s="85"/>
      <c r="G127" s="85"/>
      <c r="H127" s="85"/>
      <c r="I127" s="85"/>
    </row>
    <row r="128" spans="1:9" ht="15.75">
      <c r="A128" s="84"/>
      <c r="B128" s="84"/>
      <c r="C128" s="85"/>
      <c r="D128" s="85"/>
      <c r="E128" s="85"/>
      <c r="F128" s="85"/>
      <c r="G128" s="85"/>
      <c r="H128" s="85"/>
      <c r="I128" s="85"/>
    </row>
    <row r="129" spans="1:9" ht="15.75">
      <c r="A129" s="6"/>
      <c r="B129" s="6"/>
      <c r="C129" s="2"/>
      <c r="D129" s="2"/>
      <c r="E129" s="2"/>
      <c r="F129" s="2"/>
      <c r="G129" s="2"/>
      <c r="H129" s="2"/>
      <c r="I129" s="2"/>
    </row>
    <row r="130" spans="1:9" ht="15.75">
      <c r="A130" s="6"/>
      <c r="B130" s="6"/>
      <c r="C130" s="2"/>
      <c r="D130" s="2"/>
      <c r="E130" s="2"/>
      <c r="F130" s="2"/>
      <c r="G130" s="2"/>
      <c r="H130" s="2"/>
      <c r="I130" s="2"/>
    </row>
    <row r="131" spans="1:9" ht="15.75">
      <c r="A131" s="6"/>
      <c r="B131" s="6"/>
      <c r="C131" s="2"/>
      <c r="D131" s="2"/>
      <c r="E131" s="2"/>
      <c r="F131" s="2"/>
      <c r="G131" s="2"/>
      <c r="H131" s="2"/>
      <c r="I131" s="2"/>
    </row>
    <row r="132" spans="1:9" ht="15.75">
      <c r="A132" s="6"/>
      <c r="B132" s="6"/>
      <c r="C132" s="2"/>
      <c r="D132" s="2"/>
      <c r="E132" s="2"/>
      <c r="F132" s="2"/>
      <c r="G132" s="2"/>
      <c r="H132" s="2"/>
      <c r="I132" s="2"/>
    </row>
    <row r="133" spans="1:9" ht="15.75">
      <c r="A133" s="6"/>
      <c r="B133" s="6"/>
      <c r="C133" s="2"/>
      <c r="D133" s="2"/>
      <c r="E133" s="2"/>
      <c r="F133" s="2"/>
      <c r="G133" s="2"/>
      <c r="H133" s="2"/>
      <c r="I133" s="2"/>
    </row>
    <row r="134" spans="1:9" ht="15.75">
      <c r="A134" s="6"/>
      <c r="B134" s="6"/>
      <c r="C134" s="2"/>
      <c r="D134" s="2"/>
      <c r="E134" s="2"/>
      <c r="F134" s="2"/>
      <c r="G134" s="2"/>
      <c r="H134" s="2"/>
      <c r="I134" s="2"/>
    </row>
    <row r="135" spans="1:9" ht="15.75">
      <c r="A135" s="6"/>
      <c r="B135" s="6"/>
      <c r="C135" s="2"/>
      <c r="D135" s="2"/>
      <c r="E135" s="2"/>
      <c r="F135" s="2"/>
      <c r="G135" s="2"/>
      <c r="H135" s="2"/>
      <c r="I135" s="2"/>
    </row>
    <row r="136" spans="1:9" ht="15.75">
      <c r="A136" s="6"/>
      <c r="B136" s="6"/>
      <c r="C136" s="2"/>
      <c r="D136" s="2"/>
      <c r="E136" s="2"/>
      <c r="F136" s="2"/>
      <c r="G136" s="2"/>
      <c r="H136" s="2"/>
      <c r="I136" s="2"/>
    </row>
    <row r="137" spans="1:9" ht="15.75">
      <c r="A137" s="6"/>
      <c r="B137" s="6"/>
      <c r="C137" s="2"/>
      <c r="D137" s="2"/>
      <c r="E137" s="2"/>
      <c r="F137" s="2"/>
      <c r="G137" s="2"/>
      <c r="H137" s="2"/>
      <c r="I137" s="2"/>
    </row>
    <row r="138" spans="1:9" ht="15.75">
      <c r="A138" s="6"/>
      <c r="B138" s="6"/>
      <c r="C138" s="2"/>
      <c r="D138" s="2"/>
      <c r="E138" s="2"/>
      <c r="F138" s="2"/>
      <c r="G138" s="2"/>
      <c r="H138" s="2"/>
      <c r="I138" s="2"/>
    </row>
    <row r="139" spans="1:9" ht="15.75">
      <c r="A139" s="6"/>
      <c r="B139" s="6"/>
      <c r="C139" s="2"/>
      <c r="D139" s="2"/>
      <c r="E139" s="2"/>
      <c r="F139" s="2"/>
      <c r="G139" s="2"/>
      <c r="H139" s="2"/>
      <c r="I139" s="2"/>
    </row>
    <row r="140" spans="1:9" ht="15.75">
      <c r="A140" s="6"/>
      <c r="B140" s="6"/>
      <c r="C140" s="2"/>
      <c r="D140" s="2"/>
      <c r="E140" s="2"/>
      <c r="F140" s="2"/>
      <c r="G140" s="2"/>
      <c r="H140" s="2"/>
      <c r="I140" s="2"/>
    </row>
    <row r="141" spans="1:9" ht="15.75">
      <c r="A141" s="6"/>
      <c r="B141" s="6"/>
      <c r="C141" s="2"/>
      <c r="D141" s="2"/>
      <c r="E141" s="2"/>
      <c r="F141" s="2"/>
      <c r="G141" s="2"/>
      <c r="H141" s="2"/>
      <c r="I141" s="2"/>
    </row>
    <row r="142" spans="1:9" ht="15.75">
      <c r="A142" s="6"/>
      <c r="B142" s="6"/>
      <c r="C142" s="2"/>
      <c r="D142" s="2"/>
      <c r="E142" s="2"/>
      <c r="F142" s="2"/>
      <c r="G142" s="2"/>
      <c r="H142" s="2"/>
      <c r="I142" s="2"/>
    </row>
    <row r="143" spans="1:9" ht="15.75">
      <c r="A143" s="6"/>
      <c r="B143" s="6"/>
      <c r="C143" s="2"/>
      <c r="D143" s="2"/>
      <c r="E143" s="2"/>
      <c r="F143" s="2"/>
      <c r="G143" s="2"/>
      <c r="H143" s="2"/>
      <c r="I143" s="2"/>
    </row>
    <row r="144" spans="1:9" ht="15.75">
      <c r="A144" s="6"/>
      <c r="B144" s="6"/>
      <c r="C144" s="2"/>
      <c r="D144" s="2"/>
      <c r="E144" s="2"/>
      <c r="F144" s="2"/>
      <c r="G144" s="2"/>
      <c r="H144" s="2"/>
      <c r="I144" s="2"/>
    </row>
    <row r="145" spans="1:9" ht="15.75">
      <c r="A145" s="6"/>
      <c r="B145" s="6"/>
      <c r="C145" s="2"/>
      <c r="D145" s="2"/>
      <c r="E145" s="2"/>
      <c r="F145" s="2"/>
      <c r="G145" s="2"/>
      <c r="H145" s="2"/>
      <c r="I145" s="2"/>
    </row>
    <row r="146" spans="1:9" ht="15.75">
      <c r="A146" s="6"/>
      <c r="B146" s="6"/>
      <c r="C146" s="2"/>
      <c r="D146" s="2"/>
      <c r="E146" s="2"/>
      <c r="F146" s="2"/>
      <c r="G146" s="2"/>
      <c r="H146" s="2"/>
      <c r="I146" s="2"/>
    </row>
    <row r="147" spans="1:9" ht="15.75">
      <c r="A147" s="6"/>
      <c r="B147" s="6"/>
      <c r="C147" s="2"/>
      <c r="D147" s="2"/>
      <c r="E147" s="2"/>
      <c r="F147" s="2"/>
      <c r="G147" s="2"/>
      <c r="H147" s="2"/>
      <c r="I147" s="2"/>
    </row>
    <row r="148" spans="1:9" ht="15.75">
      <c r="A148" s="6"/>
      <c r="B148" s="6"/>
      <c r="C148" s="2"/>
      <c r="D148" s="2"/>
      <c r="E148" s="2"/>
      <c r="F148" s="2"/>
      <c r="G148" s="2"/>
      <c r="H148" s="2"/>
      <c r="I148" s="2"/>
    </row>
    <row r="149" spans="1:9" ht="15.75">
      <c r="A149" s="6"/>
      <c r="B149" s="6"/>
      <c r="C149" s="2"/>
      <c r="D149" s="2"/>
      <c r="E149" s="2"/>
      <c r="F149" s="2"/>
      <c r="G149" s="2"/>
      <c r="H149" s="2"/>
      <c r="I149" s="2"/>
    </row>
    <row r="150" spans="1:9" ht="15.75">
      <c r="A150" s="6"/>
      <c r="B150" s="6"/>
      <c r="C150" s="2"/>
      <c r="D150" s="2"/>
      <c r="E150" s="2"/>
      <c r="F150" s="2"/>
      <c r="G150" s="2"/>
      <c r="H150" s="2"/>
      <c r="I150" s="2"/>
    </row>
    <row r="151" spans="1:9" ht="15.75">
      <c r="A151" s="6"/>
      <c r="B151" s="6"/>
      <c r="C151" s="2"/>
      <c r="D151" s="2"/>
      <c r="E151" s="2"/>
      <c r="F151" s="2"/>
      <c r="G151" s="2"/>
      <c r="H151" s="2"/>
      <c r="I151" s="2"/>
    </row>
    <row r="152" spans="1:9" ht="15.75">
      <c r="A152" s="6"/>
      <c r="B152" s="6"/>
      <c r="C152" s="2"/>
      <c r="D152" s="2"/>
      <c r="E152" s="2"/>
      <c r="F152" s="2"/>
      <c r="G152" s="2"/>
      <c r="H152" s="2"/>
      <c r="I152" s="2"/>
    </row>
    <row r="153" spans="1:9" ht="15.75">
      <c r="A153" s="6"/>
      <c r="B153" s="6"/>
      <c r="C153" s="2"/>
      <c r="D153" s="2"/>
      <c r="E153" s="2"/>
      <c r="F153" s="2"/>
      <c r="G153" s="2"/>
      <c r="H153" s="2"/>
      <c r="I153" s="2"/>
    </row>
    <row r="154" spans="1:9" ht="15.75">
      <c r="A154" s="6"/>
      <c r="B154" s="6"/>
      <c r="C154" s="2"/>
      <c r="D154" s="2"/>
      <c r="E154" s="2"/>
      <c r="F154" s="2"/>
      <c r="G154" s="2"/>
      <c r="H154" s="2"/>
      <c r="I154" s="2"/>
    </row>
    <row r="155" spans="1:9" ht="15.75">
      <c r="A155" s="6"/>
      <c r="B155" s="6"/>
      <c r="C155" s="2"/>
      <c r="D155" s="2"/>
      <c r="E155" s="2"/>
      <c r="F155" s="2"/>
      <c r="G155" s="2"/>
      <c r="H155" s="2"/>
      <c r="I155" s="2"/>
    </row>
    <row r="156" spans="1:9" ht="15.75">
      <c r="A156" s="6"/>
      <c r="B156" s="6"/>
      <c r="C156" s="2"/>
      <c r="D156" s="2"/>
      <c r="E156" s="2"/>
      <c r="F156" s="2"/>
      <c r="G156" s="2"/>
      <c r="H156" s="2"/>
      <c r="I156" s="2"/>
    </row>
    <row r="157" spans="1:9" ht="15.75">
      <c r="A157" s="6"/>
      <c r="B157" s="6"/>
      <c r="C157" s="2"/>
      <c r="D157" s="2"/>
      <c r="E157" s="2"/>
      <c r="F157" s="2"/>
      <c r="G157" s="2"/>
      <c r="H157" s="2"/>
      <c r="I157" s="2"/>
    </row>
    <row r="158" spans="1:9" ht="15.75">
      <c r="A158" s="6"/>
      <c r="B158" s="6"/>
      <c r="C158" s="2"/>
      <c r="D158" s="2"/>
      <c r="E158" s="2"/>
      <c r="F158" s="2"/>
      <c r="G158" s="2"/>
      <c r="H158" s="2"/>
      <c r="I158" s="2"/>
    </row>
    <row r="159" spans="1:9" ht="15.75">
      <c r="A159" s="6"/>
      <c r="B159" s="6"/>
      <c r="C159" s="2"/>
      <c r="D159" s="2"/>
      <c r="E159" s="2"/>
      <c r="F159" s="2"/>
      <c r="G159" s="2"/>
      <c r="H159" s="2"/>
      <c r="I159" s="2"/>
    </row>
    <row r="160" spans="1:9" ht="15.75">
      <c r="A160" s="6"/>
      <c r="B160" s="6"/>
      <c r="C160" s="2"/>
      <c r="D160" s="2"/>
      <c r="E160" s="2"/>
      <c r="F160" s="2"/>
      <c r="G160" s="2"/>
      <c r="H160" s="2"/>
      <c r="I160" s="2"/>
    </row>
    <row r="161" spans="1:9" ht="15.75">
      <c r="A161" s="6"/>
      <c r="B161" s="6"/>
      <c r="C161" s="2"/>
      <c r="D161" s="2"/>
      <c r="E161" s="2"/>
      <c r="F161" s="2"/>
      <c r="G161" s="2"/>
      <c r="H161" s="2"/>
      <c r="I161" s="2"/>
    </row>
    <row r="162" spans="1:9" ht="15.75">
      <c r="A162" s="6"/>
      <c r="B162" s="6"/>
      <c r="C162" s="2"/>
      <c r="D162" s="2"/>
      <c r="E162" s="2"/>
      <c r="F162" s="2"/>
      <c r="G162" s="2"/>
      <c r="H162" s="2"/>
      <c r="I162" s="2"/>
    </row>
    <row r="163" spans="1:9" ht="15.75">
      <c r="A163" s="6"/>
      <c r="B163" s="6"/>
      <c r="C163" s="2"/>
      <c r="D163" s="2"/>
      <c r="E163" s="2"/>
      <c r="F163" s="2"/>
      <c r="G163" s="2"/>
      <c r="H163" s="2"/>
      <c r="I163" s="2"/>
    </row>
    <row r="164" spans="1:9" ht="15.75">
      <c r="A164" s="6"/>
      <c r="B164" s="6"/>
      <c r="C164" s="2"/>
      <c r="D164" s="2"/>
      <c r="E164" s="2"/>
      <c r="F164" s="2"/>
      <c r="G164" s="2"/>
      <c r="H164" s="2"/>
      <c r="I164" s="2"/>
    </row>
    <row r="165" spans="1:9" ht="15.75">
      <c r="A165" s="6"/>
      <c r="B165" s="6"/>
      <c r="C165" s="2"/>
      <c r="D165" s="2"/>
      <c r="E165" s="2"/>
      <c r="F165" s="2"/>
      <c r="G165" s="2"/>
      <c r="H165" s="2"/>
      <c r="I165" s="2"/>
    </row>
    <row r="166" spans="1:9" ht="15.75">
      <c r="A166" s="6"/>
      <c r="B166" s="6"/>
      <c r="C166" s="2"/>
      <c r="D166" s="2"/>
      <c r="E166" s="2"/>
      <c r="F166" s="2"/>
      <c r="G166" s="2"/>
      <c r="H166" s="2"/>
      <c r="I166" s="2"/>
    </row>
    <row r="167" spans="1:9" ht="15.75">
      <c r="A167" s="6"/>
      <c r="B167" s="6"/>
      <c r="C167" s="2"/>
      <c r="D167" s="2"/>
      <c r="E167" s="2"/>
      <c r="F167" s="2"/>
      <c r="G167" s="2"/>
      <c r="H167" s="2"/>
      <c r="I167" s="2"/>
    </row>
    <row r="168" spans="1:9" ht="15.75">
      <c r="A168" s="6"/>
      <c r="B168" s="6"/>
      <c r="C168" s="2"/>
      <c r="D168" s="2"/>
      <c r="E168" s="2"/>
      <c r="F168" s="2"/>
      <c r="G168" s="2"/>
      <c r="H168" s="2"/>
      <c r="I168" s="2"/>
    </row>
    <row r="169" spans="1:9" ht="15.75">
      <c r="A169" s="6"/>
      <c r="B169" s="6"/>
      <c r="C169" s="2"/>
      <c r="D169" s="2"/>
      <c r="E169" s="2"/>
      <c r="F169" s="2"/>
      <c r="G169" s="2"/>
      <c r="H169" s="2"/>
      <c r="I169" s="2"/>
    </row>
    <row r="170" spans="1:9" ht="15.75">
      <c r="A170" s="6"/>
      <c r="B170" s="6"/>
      <c r="C170" s="2"/>
      <c r="D170" s="2"/>
      <c r="E170" s="2"/>
      <c r="F170" s="2"/>
      <c r="G170" s="2"/>
      <c r="H170" s="2"/>
      <c r="I170" s="2"/>
    </row>
    <row r="171" spans="1:9" ht="15.75">
      <c r="A171" s="6"/>
      <c r="B171" s="6"/>
      <c r="C171" s="2"/>
      <c r="D171" s="2"/>
      <c r="E171" s="2"/>
      <c r="F171" s="2"/>
      <c r="G171" s="2"/>
      <c r="H171" s="2"/>
      <c r="I171" s="2"/>
    </row>
    <row r="172" spans="1:9" ht="15.75">
      <c r="A172" s="6"/>
      <c r="B172" s="6"/>
      <c r="C172" s="2"/>
      <c r="D172" s="2"/>
      <c r="E172" s="2"/>
      <c r="F172" s="2"/>
      <c r="G172" s="2"/>
      <c r="H172" s="2"/>
      <c r="I172" s="2"/>
    </row>
    <row r="173" spans="1:9" ht="15.75">
      <c r="A173" s="6"/>
      <c r="B173" s="6"/>
      <c r="C173" s="2"/>
      <c r="D173" s="2"/>
      <c r="E173" s="2"/>
      <c r="F173" s="2"/>
      <c r="G173" s="2"/>
      <c r="H173" s="2"/>
      <c r="I173" s="2"/>
    </row>
    <row r="174" spans="1:9" ht="15.75">
      <c r="A174" s="6"/>
      <c r="B174" s="6"/>
      <c r="C174" s="2"/>
      <c r="D174" s="2"/>
      <c r="E174" s="2"/>
      <c r="F174" s="2"/>
      <c r="G174" s="2"/>
      <c r="H174" s="2"/>
      <c r="I174" s="2"/>
    </row>
    <row r="175" spans="1:9" ht="15.75">
      <c r="A175" s="6"/>
      <c r="B175" s="6"/>
      <c r="C175" s="2"/>
      <c r="D175" s="2"/>
      <c r="E175" s="2"/>
      <c r="F175" s="2"/>
      <c r="G175" s="2"/>
      <c r="H175" s="2"/>
      <c r="I175" s="2"/>
    </row>
    <row r="176" spans="1:9" ht="15.75">
      <c r="A176" s="6"/>
      <c r="B176" s="6"/>
      <c r="C176" s="2"/>
      <c r="D176" s="2"/>
      <c r="E176" s="2"/>
      <c r="F176" s="2"/>
      <c r="G176" s="2"/>
      <c r="H176" s="2"/>
      <c r="I176" s="2"/>
    </row>
    <row r="177" spans="3:9" ht="15.75">
      <c r="C177" s="1"/>
      <c r="D177" s="2"/>
      <c r="E177" s="2"/>
      <c r="F177" s="2"/>
      <c r="G177" s="2"/>
      <c r="H177" s="2"/>
      <c r="I177" s="2"/>
    </row>
    <row r="178" spans="3:9" ht="15.75">
      <c r="C178" s="1"/>
      <c r="D178" s="2"/>
      <c r="E178" s="2"/>
      <c r="F178" s="2"/>
      <c r="G178" s="2"/>
      <c r="H178" s="2"/>
      <c r="I178" s="2"/>
    </row>
    <row r="179" spans="3:9" ht="15.75">
      <c r="C179" s="1"/>
      <c r="D179" s="2"/>
      <c r="E179" s="2"/>
      <c r="F179" s="2"/>
      <c r="G179" s="2"/>
      <c r="H179" s="2"/>
      <c r="I179" s="2"/>
    </row>
    <row r="180" spans="3:9" ht="15.75">
      <c r="C180" s="1"/>
      <c r="D180" s="2"/>
      <c r="E180" s="2"/>
      <c r="F180" s="2"/>
      <c r="G180" s="2"/>
      <c r="H180" s="2"/>
      <c r="I180" s="2"/>
    </row>
    <row r="181" spans="3:9" ht="15.75">
      <c r="C181" s="1"/>
      <c r="D181" s="2"/>
      <c r="E181" s="2"/>
      <c r="F181" s="2"/>
      <c r="G181" s="2"/>
      <c r="H181" s="2"/>
      <c r="I181" s="2"/>
    </row>
    <row r="182" spans="3:9" ht="15.75">
      <c r="C182" s="1"/>
      <c r="D182" s="2"/>
      <c r="E182" s="2"/>
      <c r="F182" s="2"/>
      <c r="G182" s="2"/>
      <c r="H182" s="2"/>
      <c r="I182" s="2"/>
    </row>
    <row r="183" spans="3:9" ht="15">
      <c r="C183" s="1"/>
      <c r="D183" s="1"/>
      <c r="E183" s="1"/>
      <c r="F183" s="1"/>
      <c r="G183" s="1"/>
      <c r="H183" s="1"/>
      <c r="I183" s="1"/>
    </row>
    <row r="184" spans="3:9" ht="15">
      <c r="C184" s="1"/>
      <c r="D184" s="1"/>
      <c r="E184" s="1"/>
      <c r="F184" s="1"/>
      <c r="G184" s="1"/>
      <c r="H184" s="1"/>
      <c r="I184" s="1"/>
    </row>
    <row r="185" spans="3:9" ht="15">
      <c r="C185" s="1"/>
      <c r="D185" s="1"/>
      <c r="E185" s="1"/>
      <c r="F185" s="1"/>
      <c r="G185" s="1"/>
      <c r="H185" s="1"/>
      <c r="I185" s="1"/>
    </row>
    <row r="186" spans="3:9" ht="15">
      <c r="C186" s="1"/>
      <c r="D186" s="1"/>
      <c r="E186" s="1"/>
      <c r="F186" s="1"/>
      <c r="G186" s="1"/>
      <c r="H186" s="1"/>
      <c r="I186" s="1"/>
    </row>
    <row r="187" spans="3:9" ht="15">
      <c r="C187" s="1"/>
      <c r="D187" s="1"/>
      <c r="E187" s="1"/>
      <c r="F187" s="1"/>
      <c r="G187" s="1"/>
      <c r="H187" s="1"/>
      <c r="I187" s="1"/>
    </row>
    <row r="188" spans="3:9" ht="15">
      <c r="C188" s="1"/>
      <c r="D188" s="1"/>
      <c r="E188" s="1"/>
      <c r="F188" s="1"/>
      <c r="G188" s="1"/>
      <c r="H188" s="1"/>
      <c r="I188" s="1"/>
    </row>
    <row r="189" spans="3:9" ht="15">
      <c r="C189" s="1"/>
      <c r="D189" s="1"/>
      <c r="E189" s="1"/>
      <c r="F189" s="1"/>
      <c r="G189" s="1"/>
      <c r="H189" s="1"/>
      <c r="I189" s="1"/>
    </row>
    <row r="190" spans="3:9" ht="15">
      <c r="C190" s="1"/>
      <c r="D190" s="1"/>
      <c r="E190" s="1"/>
      <c r="F190" s="1"/>
      <c r="G190" s="1"/>
      <c r="H190" s="1"/>
      <c r="I190" s="1"/>
    </row>
    <row r="191" spans="3:9" ht="15">
      <c r="C191" s="1"/>
      <c r="D191" s="1"/>
      <c r="E191" s="1"/>
      <c r="F191" s="1"/>
      <c r="G191" s="1"/>
      <c r="H191" s="1"/>
      <c r="I191" s="1"/>
    </row>
    <row r="192" spans="3:9" ht="15">
      <c r="C192" s="1"/>
      <c r="D192" s="1"/>
      <c r="E192" s="1"/>
      <c r="F192" s="1"/>
      <c r="G192" s="1"/>
      <c r="H192" s="1"/>
      <c r="I192" s="1"/>
    </row>
    <row r="193" spans="3:9" ht="15">
      <c r="C193" s="1"/>
      <c r="D193" s="1"/>
      <c r="E193" s="1"/>
      <c r="F193" s="1"/>
      <c r="G193" s="1"/>
      <c r="H193" s="1"/>
      <c r="I193" s="1"/>
    </row>
    <row r="194" spans="3:9" ht="15">
      <c r="C194" s="1"/>
      <c r="D194" s="1"/>
      <c r="E194" s="1"/>
      <c r="F194" s="1"/>
      <c r="G194" s="1"/>
      <c r="H194" s="1"/>
      <c r="I194" s="1"/>
    </row>
    <row r="195" spans="3:9" ht="15">
      <c r="C195" s="1"/>
      <c r="D195" s="1"/>
      <c r="E195" s="1"/>
      <c r="F195" s="1"/>
      <c r="G195" s="1"/>
      <c r="H195" s="1"/>
      <c r="I195" s="1"/>
    </row>
    <row r="196" spans="3:9" ht="15">
      <c r="C196" s="1"/>
      <c r="D196" s="1"/>
      <c r="E196" s="1"/>
      <c r="F196" s="1"/>
      <c r="G196" s="1"/>
      <c r="H196" s="1"/>
      <c r="I196" s="1"/>
    </row>
    <row r="197" spans="3:9" ht="15">
      <c r="C197" s="1"/>
      <c r="D197" s="1"/>
      <c r="E197" s="1"/>
      <c r="F197" s="1"/>
      <c r="G197" s="1"/>
      <c r="H197" s="1"/>
      <c r="I197" s="1"/>
    </row>
    <row r="198" spans="3:9" ht="15">
      <c r="C198" s="1"/>
      <c r="D198" s="1"/>
      <c r="E198" s="1"/>
      <c r="F198" s="1"/>
      <c r="G198" s="1"/>
      <c r="H198" s="1"/>
      <c r="I198" s="1"/>
    </row>
    <row r="199" spans="3:9" ht="15">
      <c r="C199" s="1"/>
      <c r="D199" s="1"/>
      <c r="E199" s="1"/>
      <c r="F199" s="1"/>
      <c r="G199" s="1"/>
      <c r="H199" s="1"/>
      <c r="I199" s="1"/>
    </row>
    <row r="200" spans="3:9" ht="15">
      <c r="C200" s="1"/>
      <c r="D200" s="1"/>
      <c r="E200" s="1"/>
      <c r="F200" s="1"/>
      <c r="G200" s="1"/>
      <c r="H200" s="1"/>
      <c r="I200" s="1"/>
    </row>
    <row r="201" spans="3:9" ht="15">
      <c r="C201" s="1"/>
      <c r="D201" s="1"/>
      <c r="E201" s="1"/>
      <c r="F201" s="1"/>
      <c r="G201" s="1"/>
      <c r="H201" s="1"/>
      <c r="I201" s="1"/>
    </row>
    <row r="202" spans="3:9" ht="15">
      <c r="C202" s="1"/>
      <c r="D202" s="1"/>
      <c r="E202" s="1"/>
      <c r="F202" s="1"/>
      <c r="G202" s="1"/>
      <c r="H202" s="1"/>
      <c r="I202" s="1"/>
    </row>
    <row r="203" spans="3:9" ht="15">
      <c r="C203" s="1"/>
      <c r="D203" s="1"/>
      <c r="E203" s="1"/>
      <c r="F203" s="1"/>
      <c r="G203" s="1"/>
      <c r="H203" s="1"/>
      <c r="I203" s="1"/>
    </row>
    <row r="204" spans="3:9" ht="15">
      <c r="C204" s="1"/>
      <c r="D204" s="1"/>
      <c r="E204" s="1"/>
      <c r="F204" s="1"/>
      <c r="G204" s="1"/>
      <c r="H204" s="1"/>
      <c r="I204" s="1"/>
    </row>
    <row r="205" spans="3:9" ht="15">
      <c r="C205" s="1"/>
      <c r="D205" s="1"/>
      <c r="E205" s="1"/>
      <c r="F205" s="1"/>
      <c r="G205" s="1"/>
      <c r="H205" s="1"/>
      <c r="I205" s="1"/>
    </row>
    <row r="206" spans="3:9" ht="15">
      <c r="C206" s="1"/>
      <c r="D206" s="1"/>
      <c r="E206" s="1"/>
      <c r="F206" s="1"/>
      <c r="G206" s="1"/>
      <c r="H206" s="1"/>
      <c r="I206" s="1"/>
    </row>
    <row r="207" spans="3:9" ht="15">
      <c r="C207" s="1"/>
      <c r="D207" s="1"/>
      <c r="E207" s="1"/>
      <c r="F207" s="1"/>
      <c r="G207" s="1"/>
      <c r="H207" s="1"/>
      <c r="I207" s="1"/>
    </row>
    <row r="208" spans="3:9" ht="15">
      <c r="C208" s="1"/>
      <c r="D208" s="1"/>
      <c r="E208" s="1"/>
      <c r="F208" s="1"/>
      <c r="G208" s="1"/>
      <c r="H208" s="1"/>
      <c r="I208" s="1"/>
    </row>
    <row r="209" spans="3:9" ht="15">
      <c r="C209" s="1"/>
      <c r="D209" s="1"/>
      <c r="E209" s="1"/>
      <c r="F209" s="1"/>
      <c r="G209" s="1"/>
      <c r="H209" s="1"/>
      <c r="I209" s="1"/>
    </row>
    <row r="210" spans="3:9" ht="15">
      <c r="C210" s="1"/>
      <c r="D210" s="1"/>
      <c r="E210" s="1"/>
      <c r="F210" s="1"/>
      <c r="G210" s="1"/>
      <c r="H210" s="1"/>
      <c r="I210" s="1"/>
    </row>
    <row r="211" spans="3:9" ht="15">
      <c r="C211" s="1"/>
      <c r="D211" s="1"/>
      <c r="E211" s="1"/>
      <c r="F211" s="1"/>
      <c r="G211" s="1"/>
      <c r="H211" s="1"/>
      <c r="I211" s="1"/>
    </row>
    <row r="212" spans="3:9" ht="15">
      <c r="C212" s="1"/>
      <c r="D212" s="1"/>
      <c r="E212" s="1"/>
      <c r="F212" s="1"/>
      <c r="G212" s="1"/>
      <c r="H212" s="1"/>
      <c r="I212" s="1"/>
    </row>
    <row r="213" spans="3:9" ht="15">
      <c r="C213" s="1"/>
      <c r="D213" s="1"/>
      <c r="E213" s="1"/>
      <c r="F213" s="1"/>
      <c r="G213" s="1"/>
      <c r="H213" s="1"/>
      <c r="I213" s="1"/>
    </row>
    <row r="214" spans="3:9" ht="15">
      <c r="C214" s="1"/>
      <c r="D214" s="1"/>
      <c r="E214" s="1"/>
      <c r="F214" s="1"/>
      <c r="G214" s="1"/>
      <c r="H214" s="1"/>
      <c r="I214" s="1"/>
    </row>
    <row r="215" spans="3:9" ht="15">
      <c r="C215" s="1"/>
      <c r="D215" s="1"/>
      <c r="E215" s="1"/>
      <c r="F215" s="1"/>
      <c r="G215" s="1"/>
      <c r="H215" s="1"/>
      <c r="I215" s="1"/>
    </row>
    <row r="216" spans="3:9" ht="15">
      <c r="C216" s="1"/>
      <c r="D216" s="1"/>
      <c r="E216" s="1"/>
      <c r="F216" s="1"/>
      <c r="G216" s="1"/>
      <c r="H216" s="1"/>
      <c r="I216" s="1"/>
    </row>
    <row r="217" spans="3:9" ht="15">
      <c r="C217" s="1"/>
      <c r="D217" s="1"/>
      <c r="E217" s="1"/>
      <c r="F217" s="1"/>
      <c r="G217" s="1"/>
      <c r="H217" s="1"/>
      <c r="I217" s="1"/>
    </row>
    <row r="218" spans="3:9" ht="15">
      <c r="C218" s="1"/>
      <c r="D218" s="1"/>
      <c r="E218" s="1"/>
      <c r="F218" s="1"/>
      <c r="G218" s="1"/>
      <c r="H218" s="1"/>
      <c r="I218" s="1"/>
    </row>
    <row r="219" spans="3:9" ht="15">
      <c r="C219" s="1"/>
      <c r="D219" s="1"/>
      <c r="E219" s="1"/>
      <c r="F219" s="1"/>
      <c r="G219" s="1"/>
      <c r="H219" s="1"/>
      <c r="I219" s="1"/>
    </row>
    <row r="220" spans="3:9" ht="15">
      <c r="C220" s="1"/>
      <c r="D220" s="1"/>
      <c r="E220" s="1"/>
      <c r="F220" s="1"/>
      <c r="G220" s="1"/>
      <c r="H220" s="1"/>
      <c r="I220" s="1"/>
    </row>
    <row r="221" spans="3:9" ht="15">
      <c r="C221" s="1"/>
      <c r="D221" s="1"/>
      <c r="E221" s="1"/>
      <c r="F221" s="1"/>
      <c r="G221" s="1"/>
      <c r="H221" s="1"/>
      <c r="I221" s="1"/>
    </row>
    <row r="222" spans="3:9" ht="15">
      <c r="C222" s="1"/>
      <c r="D222" s="1"/>
      <c r="E222" s="1"/>
      <c r="F222" s="1"/>
      <c r="G222" s="1"/>
      <c r="H222" s="1"/>
      <c r="I222" s="1"/>
    </row>
    <row r="223" spans="3:9" ht="15">
      <c r="C223" s="1"/>
      <c r="D223" s="1"/>
      <c r="E223" s="1"/>
      <c r="F223" s="1"/>
      <c r="G223" s="1"/>
      <c r="H223" s="1"/>
      <c r="I223" s="1"/>
    </row>
    <row r="224" spans="3:9" ht="15">
      <c r="C224" s="1"/>
      <c r="D224" s="1"/>
      <c r="E224" s="1"/>
      <c r="F224" s="1"/>
      <c r="G224" s="1"/>
      <c r="H224" s="1"/>
      <c r="I224" s="1"/>
    </row>
    <row r="225" spans="3:9" ht="15">
      <c r="C225" s="1"/>
      <c r="D225" s="1"/>
      <c r="E225" s="1"/>
      <c r="F225" s="1"/>
      <c r="G225" s="1"/>
      <c r="H225" s="1"/>
      <c r="I225" s="1"/>
    </row>
    <row r="226" spans="3:9" ht="15">
      <c r="C226" s="1"/>
      <c r="D226" s="1"/>
      <c r="E226" s="1"/>
      <c r="F226" s="1"/>
      <c r="G226" s="1"/>
      <c r="H226" s="1"/>
      <c r="I226" s="1"/>
    </row>
    <row r="227" spans="3:9" ht="15">
      <c r="C227" s="1"/>
      <c r="D227" s="1"/>
      <c r="E227" s="1"/>
      <c r="F227" s="1"/>
      <c r="G227" s="1"/>
      <c r="H227" s="1"/>
      <c r="I227" s="1"/>
    </row>
    <row r="228" spans="3:9" ht="15">
      <c r="C228" s="1"/>
      <c r="D228" s="1"/>
      <c r="E228" s="1"/>
      <c r="F228" s="1"/>
      <c r="G228" s="1"/>
      <c r="H228" s="1"/>
      <c r="I228" s="1"/>
    </row>
    <row r="229" spans="4:9" ht="15">
      <c r="D229" s="1"/>
      <c r="E229" s="1"/>
      <c r="F229" s="1"/>
      <c r="G229" s="1"/>
      <c r="H229" s="1"/>
      <c r="I229" s="1"/>
    </row>
    <row r="230" spans="4:9" ht="15">
      <c r="D230" s="1"/>
      <c r="E230" s="1"/>
      <c r="F230" s="1"/>
      <c r="G230" s="1"/>
      <c r="H230" s="1"/>
      <c r="I230" s="1"/>
    </row>
    <row r="231" spans="4:9" ht="15">
      <c r="D231" s="1"/>
      <c r="E231" s="1"/>
      <c r="F231" s="1"/>
      <c r="G231" s="1"/>
      <c r="H231" s="1"/>
      <c r="I231" s="1"/>
    </row>
    <row r="232" spans="4:9" ht="15">
      <c r="D232" s="1"/>
      <c r="E232" s="1"/>
      <c r="F232" s="1"/>
      <c r="G232" s="1"/>
      <c r="H232" s="1"/>
      <c r="I232" s="1"/>
    </row>
    <row r="233" spans="4:9" ht="15">
      <c r="D233" s="1"/>
      <c r="E233" s="1"/>
      <c r="F233" s="1"/>
      <c r="G233" s="1"/>
      <c r="H233" s="1"/>
      <c r="I233" s="1"/>
    </row>
    <row r="234" spans="4:9" ht="15">
      <c r="D234" s="1"/>
      <c r="E234" s="1"/>
      <c r="F234" s="1"/>
      <c r="G234" s="1"/>
      <c r="H234" s="1"/>
      <c r="I234" s="1"/>
    </row>
  </sheetData>
  <sheetProtection/>
  <mergeCells count="12">
    <mergeCell ref="B71:I71"/>
    <mergeCell ref="B66:I66"/>
    <mergeCell ref="G115:H115"/>
    <mergeCell ref="F1:I1"/>
    <mergeCell ref="B12:I12"/>
    <mergeCell ref="C3:I3"/>
    <mergeCell ref="A5:I6"/>
    <mergeCell ref="I7:I8"/>
    <mergeCell ref="A7:A8"/>
    <mergeCell ref="B7:B8"/>
    <mergeCell ref="D7:H7"/>
    <mergeCell ref="C7:C8"/>
  </mergeCells>
  <printOptions/>
  <pageMargins left="0.3937007874015748" right="0.1968503937007874" top="0.3937007874015748" bottom="0.3937007874015748" header="0" footer="0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dm.romanuk</cp:lastModifiedBy>
  <cp:lastPrinted>2013-03-27T10:48:52Z</cp:lastPrinted>
  <dcterms:created xsi:type="dcterms:W3CDTF">2011-04-06T07:39:37Z</dcterms:created>
  <dcterms:modified xsi:type="dcterms:W3CDTF">2013-04-11T12:53:46Z</dcterms:modified>
  <cp:category/>
  <cp:version/>
  <cp:contentType/>
  <cp:contentStatus/>
</cp:coreProperties>
</file>